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87" activeTab="4"/>
  </bookViews>
  <sheets>
    <sheet name="DeltacarBen x KrálDvůr" sheetId="1" r:id="rId1"/>
    <sheet name="JuniorBen x Kladno" sheetId="2" r:id="rId2"/>
    <sheet name="JuniorBen x DeltacarBen" sheetId="3" r:id="rId3"/>
    <sheet name="KrálDvůr x Kladno" sheetId="4" r:id="rId4"/>
    <sheet name="KrálDvůr x JuniorBen" sheetId="5" r:id="rId5"/>
    <sheet name="Kladno x DeltacarBen" sheetId="6" r:id="rId6"/>
  </sheets>
  <definedNames>
    <definedName name="_xlnm.Print_Area" localSheetId="0">'DeltacarBen x KrálDvůr'!$B$2:$T$23</definedName>
  </definedNames>
  <calcPr calcId="125725"/>
</workbook>
</file>

<file path=xl/calcChain.xml><?xml version="1.0" encoding="utf-8"?>
<calcChain xmlns="http://schemas.openxmlformats.org/spreadsheetml/2006/main">
  <c r="N9" i="1"/>
  <c r="O9"/>
  <c r="P9"/>
  <c r="P14" s="1"/>
  <c r="Q9"/>
  <c r="S9" s="1"/>
  <c r="N10"/>
  <c r="N14" s="1"/>
  <c r="O10"/>
  <c r="P10"/>
  <c r="Q10"/>
  <c r="S10" s="1"/>
  <c r="R10"/>
  <c r="N11"/>
  <c r="O11"/>
  <c r="P11"/>
  <c r="R11" s="1"/>
  <c r="Q11"/>
  <c r="S11"/>
  <c r="N12"/>
  <c r="O12"/>
  <c r="P12"/>
  <c r="Q12"/>
  <c r="S12" s="1"/>
  <c r="R12"/>
  <c r="N13"/>
  <c r="O13"/>
  <c r="P13"/>
  <c r="R13" s="1"/>
  <c r="Q13"/>
  <c r="S13"/>
  <c r="O14"/>
  <c r="Q14"/>
  <c r="N9" i="3"/>
  <c r="O9"/>
  <c r="O14" s="1"/>
  <c r="P9"/>
  <c r="Q9"/>
  <c r="Q14" s="1"/>
  <c r="R9"/>
  <c r="S9"/>
  <c r="N10"/>
  <c r="O10"/>
  <c r="P10"/>
  <c r="R10" s="1"/>
  <c r="R14" s="1"/>
  <c r="Q10"/>
  <c r="S10" s="1"/>
  <c r="N11"/>
  <c r="O11"/>
  <c r="P11"/>
  <c r="Q11"/>
  <c r="R11"/>
  <c r="S11"/>
  <c r="N12"/>
  <c r="O12"/>
  <c r="P12"/>
  <c r="R12" s="1"/>
  <c r="Q12"/>
  <c r="S12" s="1"/>
  <c r="N13"/>
  <c r="O13"/>
  <c r="P13"/>
  <c r="Q13"/>
  <c r="R13"/>
  <c r="S13"/>
  <c r="N14"/>
  <c r="P14"/>
  <c r="N9" i="2"/>
  <c r="N14" s="1"/>
  <c r="O9"/>
  <c r="P9"/>
  <c r="P14" s="1"/>
  <c r="Q9"/>
  <c r="S9" s="1"/>
  <c r="R9"/>
  <c r="N10"/>
  <c r="O10"/>
  <c r="P10"/>
  <c r="R10" s="1"/>
  <c r="Q10"/>
  <c r="S10"/>
  <c r="N11"/>
  <c r="O11"/>
  <c r="P11"/>
  <c r="Q11"/>
  <c r="S11" s="1"/>
  <c r="R11"/>
  <c r="N12"/>
  <c r="O12"/>
  <c r="P12"/>
  <c r="R12" s="1"/>
  <c r="Q12"/>
  <c r="S12"/>
  <c r="N13"/>
  <c r="O13"/>
  <c r="P13"/>
  <c r="Q13"/>
  <c r="S13" s="1"/>
  <c r="R13"/>
  <c r="O14"/>
  <c r="Q14"/>
  <c r="N9" i="6"/>
  <c r="O9"/>
  <c r="O14" s="1"/>
  <c r="P9"/>
  <c r="R9" s="1"/>
  <c r="Q9"/>
  <c r="Q14" s="1"/>
  <c r="N10"/>
  <c r="O10"/>
  <c r="P10"/>
  <c r="Q10"/>
  <c r="R10"/>
  <c r="S10"/>
  <c r="N11"/>
  <c r="O11"/>
  <c r="P11"/>
  <c r="R11" s="1"/>
  <c r="Q11"/>
  <c r="S11" s="1"/>
  <c r="N12"/>
  <c r="O12"/>
  <c r="P12"/>
  <c r="Q12"/>
  <c r="R12"/>
  <c r="S12"/>
  <c r="N13"/>
  <c r="O13"/>
  <c r="P13"/>
  <c r="R13" s="1"/>
  <c r="Q13"/>
  <c r="S13" s="1"/>
  <c r="N14"/>
  <c r="P14"/>
  <c r="N9" i="5"/>
  <c r="N14" s="1"/>
  <c r="O9"/>
  <c r="O14" s="1"/>
  <c r="P9"/>
  <c r="Q9"/>
  <c r="R9"/>
  <c r="S9"/>
  <c r="N10"/>
  <c r="O10"/>
  <c r="P10"/>
  <c r="R10" s="1"/>
  <c r="Q10"/>
  <c r="S10" s="1"/>
  <c r="N11"/>
  <c r="O11"/>
  <c r="P11"/>
  <c r="Q11"/>
  <c r="R11"/>
  <c r="S11"/>
  <c r="N12"/>
  <c r="O12"/>
  <c r="P12"/>
  <c r="R12" s="1"/>
  <c r="Q12"/>
  <c r="S12" s="1"/>
  <c r="N13"/>
  <c r="O13"/>
  <c r="P13"/>
  <c r="Q13"/>
  <c r="R13"/>
  <c r="S13"/>
  <c r="N9" i="4"/>
  <c r="O9"/>
  <c r="P9"/>
  <c r="Q9"/>
  <c r="Q14" s="1"/>
  <c r="R9"/>
  <c r="N10"/>
  <c r="O10"/>
  <c r="O14" s="1"/>
  <c r="P10"/>
  <c r="R10" s="1"/>
  <c r="Q10"/>
  <c r="S10"/>
  <c r="N11"/>
  <c r="O11"/>
  <c r="P11"/>
  <c r="Q11"/>
  <c r="S11" s="1"/>
  <c r="R11"/>
  <c r="N12"/>
  <c r="O12"/>
  <c r="P12"/>
  <c r="R12" s="1"/>
  <c r="Q12"/>
  <c r="S12"/>
  <c r="N13"/>
  <c r="O13"/>
  <c r="P13"/>
  <c r="Q13"/>
  <c r="S13" s="1"/>
  <c r="R13"/>
  <c r="N14"/>
  <c r="S14" i="2" l="1"/>
  <c r="R14"/>
  <c r="C14" s="1"/>
  <c r="R14" i="5"/>
  <c r="C14" s="1"/>
  <c r="R14" i="6"/>
  <c r="S14" i="3"/>
  <c r="C14" s="1"/>
  <c r="S14" i="1"/>
  <c r="R14" i="4"/>
  <c r="S14" i="5"/>
  <c r="S9" i="6"/>
  <c r="S14" s="1"/>
  <c r="R9" i="1"/>
  <c r="R14" s="1"/>
  <c r="C14" s="1"/>
  <c r="S9" i="4"/>
  <c r="S14" s="1"/>
  <c r="P14" i="5"/>
  <c r="P14" i="4"/>
  <c r="Q14" i="5"/>
  <c r="C14" i="4" l="1"/>
  <c r="C14" i="6"/>
</calcChain>
</file>

<file path=xl/sharedStrings.xml><?xml version="1.0" encoding="utf-8"?>
<sst xmlns="http://schemas.openxmlformats.org/spreadsheetml/2006/main" count="359" uniqueCount="79">
  <si>
    <t>ZÁPIS O UTKÁNÍ SMÍŠENÝCH DRUŽSTEV</t>
  </si>
  <si>
    <t>Název soutěže:</t>
  </si>
  <si>
    <t>Středočeský pohár družstev U13</t>
  </si>
  <si>
    <t>Družstvo "A"</t>
  </si>
  <si>
    <t>BK 73 Deltacar Benátky n.J</t>
  </si>
  <si>
    <t>Datum:</t>
  </si>
  <si>
    <t>21.10.2017</t>
  </si>
  <si>
    <t>Družstvo "B"</t>
  </si>
  <si>
    <t>BK Králův Dvůr</t>
  </si>
  <si>
    <t>Místo:</t>
  </si>
  <si>
    <t>Benátky n. Jiz.</t>
  </si>
  <si>
    <t>Vrchní rozhodčí:</t>
  </si>
  <si>
    <t>Mgr.Jaroslav Fröhlich</t>
  </si>
  <si>
    <t xml:space="preserve">x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</si>
  <si>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</si>
  <si>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</si>
  <si>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</si>
  <si>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</si>
  <si>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</si>
  <si>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</si>
  <si>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</si>
  <si>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dvouhra chlapců</t>
  </si>
  <si>
    <t>Nekvinda</t>
  </si>
  <si>
    <t>Červenka</t>
  </si>
  <si>
    <t>:</t>
  </si>
  <si>
    <t>dvouhra dívek</t>
  </si>
  <si>
    <t>Kalkušová</t>
  </si>
  <si>
    <t>Šlosarová</t>
  </si>
  <si>
    <t>čtyřhra chlapců</t>
  </si>
  <si>
    <t>Simon – Martinec</t>
  </si>
  <si>
    <t>Miláček – Červenka</t>
  </si>
  <si>
    <t>čtyřhra  dívek</t>
  </si>
  <si>
    <t>Kramešová E. - Kramešová D.</t>
  </si>
  <si>
    <t>Šlosarová – Sudíková</t>
  </si>
  <si>
    <t>smíšená čtyřhra</t>
  </si>
  <si>
    <t>Simon – Kalkušová</t>
  </si>
  <si>
    <t>Miláček- Sudíková</t>
  </si>
  <si>
    <t>VÍTĚZ:</t>
  </si>
  <si>
    <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</si>
  <si>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</si>
  <si>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</si>
  <si>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</si>
  <si>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</si>
  <si>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</si>
  <si>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</si>
  <si>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Junior Benátky n.J</t>
  </si>
  <si>
    <t>BaC Kladno</t>
  </si>
  <si>
    <t>Burkovec</t>
  </si>
  <si>
    <t>Kruncl</t>
  </si>
  <si>
    <t>Palánová</t>
  </si>
  <si>
    <t>Skrčená</t>
  </si>
  <si>
    <t>Kašpar – Jirák</t>
  </si>
  <si>
    <t>Kruncl – Jonáš</t>
  </si>
  <si>
    <t>Vaňousková – Nevřelová</t>
  </si>
  <si>
    <t>Jonášová – Skrčená</t>
  </si>
  <si>
    <t>Kašpar – Novotná</t>
  </si>
  <si>
    <t>Jonáš – Jonášová</t>
  </si>
  <si>
    <t>Martinec</t>
  </si>
  <si>
    <t>Kramešová E.</t>
  </si>
  <si>
    <t>Kašpar – Burkovec</t>
  </si>
  <si>
    <t>Ložek – Martinec</t>
  </si>
  <si>
    <t>Novotná – Nevřelová</t>
  </si>
  <si>
    <t>Kalkušová – Kramešová D.</t>
  </si>
  <si>
    <t>Jirák – Vaňousková</t>
  </si>
  <si>
    <t>Ložek – Kalkušová</t>
  </si>
  <si>
    <t>Jonáš</t>
  </si>
  <si>
    <t>Červenka – Miláček</t>
  </si>
  <si>
    <t>Jonáš – Kruncl</t>
  </si>
  <si>
    <t>Skrčená – Jonášová</t>
  </si>
  <si>
    <t>Miláček – Sudíková</t>
  </si>
  <si>
    <t>Kruncl – Jonášová</t>
  </si>
  <si>
    <t>Kašpar</t>
  </si>
  <si>
    <t>Palánová – Nevřelová</t>
  </si>
  <si>
    <t>Burkovec – Novotná</t>
  </si>
  <si>
    <t>Simon</t>
  </si>
  <si>
    <t>Jonášová</t>
  </si>
  <si>
    <t>Nekvinda – Ložek</t>
  </si>
  <si>
    <t>Jonáš – Skrčená</t>
  </si>
  <si>
    <t>Simon – Kramešová E.</t>
  </si>
</sst>
</file>

<file path=xl/styles.xml><?xml version="1.0" encoding="utf-8"?>
<styleSheet xmlns="http://schemas.openxmlformats.org/spreadsheetml/2006/main">
  <numFmts count="1">
    <numFmt numFmtId="164" formatCode="_-* #,##0.00&quot; Kč&quot;_-;\-* #,##0.00&quot; Kč&quot;_-;_-* \-??&quot; Kč&quot;_-;_-@_-"/>
  </numFmts>
  <fonts count="19">
    <font>
      <sz val="10"/>
      <name val="Arial CE"/>
      <family val="2"/>
      <charset val="238"/>
    </font>
    <font>
      <sz val="6"/>
      <name val="Small Fonts"/>
      <family val="2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/>
    <xf numFmtId="164" fontId="3" fillId="0" borderId="0" applyFill="0" applyBorder="0" applyProtection="0">
      <alignment horizontal="center"/>
    </xf>
    <xf numFmtId="0" fontId="1" fillId="0" borderId="0">
      <alignment horizontal="center" vertical="center" wrapText="1"/>
    </xf>
    <xf numFmtId="0" fontId="2" fillId="0" borderId="0"/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0" fontId="4" fillId="0" borderId="0">
      <alignment vertical="center"/>
    </xf>
    <xf numFmtId="0" fontId="5" fillId="0" borderId="0">
      <alignment horizontal="center" vertical="center"/>
    </xf>
  </cellStyleXfs>
  <cellXfs count="73">
    <xf numFmtId="0" fontId="0" fillId="0" borderId="0" xfId="0"/>
    <xf numFmtId="0" fontId="0" fillId="0" borderId="0" xfId="0" applyFont="1"/>
    <xf numFmtId="0" fontId="7" fillId="0" borderId="2" xfId="3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5" xfId="3" applyFont="1" applyBorder="1" applyAlignment="1">
      <alignment vertical="center"/>
    </xf>
    <xf numFmtId="164" fontId="10" fillId="0" borderId="6" xfId="1" applyFont="1" applyFill="1" applyBorder="1" applyAlignment="1" applyProtection="1">
      <alignment horizontal="center" vertical="center"/>
    </xf>
    <xf numFmtId="49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11" xfId="3" applyFont="1" applyBorder="1" applyAlignment="1">
      <alignment vertical="center"/>
    </xf>
    <xf numFmtId="0" fontId="11" fillId="0" borderId="12" xfId="8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10" fillId="0" borderId="16" xfId="4" applyFont="1" applyBorder="1">
      <alignment horizontal="center" vertical="center"/>
    </xf>
    <xf numFmtId="0" fontId="10" fillId="0" borderId="17" xfId="4" applyFont="1" applyBorder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0" fillId="0" borderId="21" xfId="4" applyFont="1" applyBorder="1">
      <alignment horizontal="center" vertical="center"/>
    </xf>
    <xf numFmtId="164" fontId="10" fillId="0" borderId="22" xfId="1" applyFont="1" applyFill="1" applyBorder="1" applyProtection="1">
      <alignment horizontal="center"/>
    </xf>
    <xf numFmtId="0" fontId="10" fillId="0" borderId="22" xfId="4" applyFont="1" applyBorder="1">
      <alignment horizontal="center" vertical="center"/>
    </xf>
    <xf numFmtId="0" fontId="8" fillId="0" borderId="23" xfId="0" applyFont="1" applyBorder="1"/>
    <xf numFmtId="0" fontId="8" fillId="0" borderId="22" xfId="0" applyFont="1" applyBorder="1"/>
    <xf numFmtId="0" fontId="8" fillId="0" borderId="24" xfId="0" applyFont="1" applyBorder="1"/>
    <xf numFmtId="0" fontId="11" fillId="0" borderId="25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indent="1"/>
    </xf>
    <xf numFmtId="0" fontId="8" fillId="0" borderId="6" xfId="4" applyFont="1" applyBorder="1" applyAlignment="1">
      <alignment horizontal="left" vertical="center" indent="1"/>
    </xf>
    <xf numFmtId="0" fontId="7" fillId="0" borderId="8" xfId="6" applyFont="1" applyBorder="1">
      <alignment horizontal="center" vertical="center"/>
    </xf>
    <xf numFmtId="0" fontId="7" fillId="0" borderId="26" xfId="6" applyFont="1" applyBorder="1">
      <alignment horizontal="center" vertical="center"/>
    </xf>
    <xf numFmtId="0" fontId="7" fillId="0" borderId="6" xfId="6" applyFont="1" applyBorder="1">
      <alignment horizontal="center" vertical="center"/>
    </xf>
    <xf numFmtId="0" fontId="7" fillId="0" borderId="27" xfId="6" applyFont="1" applyBorder="1" applyProtection="1">
      <alignment horizontal="center" vertical="center"/>
      <protection hidden="1"/>
    </xf>
    <xf numFmtId="0" fontId="7" fillId="0" borderId="6" xfId="6" applyFont="1" applyBorder="1" applyProtection="1">
      <alignment horizontal="center" vertical="center"/>
      <protection hidden="1"/>
    </xf>
    <xf numFmtId="0" fontId="7" fillId="0" borderId="27" xfId="6" applyFont="1" applyBorder="1">
      <alignment horizontal="center" vertical="center"/>
    </xf>
    <xf numFmtId="0" fontId="7" fillId="0" borderId="28" xfId="6" applyFont="1" applyBorder="1">
      <alignment horizontal="center" vertical="center"/>
    </xf>
    <xf numFmtId="0" fontId="8" fillId="0" borderId="9" xfId="0" applyFont="1" applyBorder="1" applyAlignment="1">
      <alignment horizontal="left" vertical="center" indent="1"/>
    </xf>
    <xf numFmtId="0" fontId="7" fillId="0" borderId="29" xfId="6" applyFont="1" applyBorder="1">
      <alignment horizontal="center" vertical="center"/>
    </xf>
    <xf numFmtId="0" fontId="11" fillId="0" borderId="30" xfId="2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indent="1"/>
    </xf>
    <xf numFmtId="0" fontId="7" fillId="0" borderId="0" xfId="6" applyFont="1" applyBorder="1">
      <alignment horizontal="center" vertical="center"/>
    </xf>
    <xf numFmtId="0" fontId="7" fillId="0" borderId="1" xfId="6" applyFont="1" applyBorder="1">
      <alignment horizontal="center" vertical="center"/>
    </xf>
    <xf numFmtId="0" fontId="7" fillId="0" borderId="31" xfId="6" applyFont="1" applyBorder="1">
      <alignment horizontal="center" vertical="center"/>
    </xf>
    <xf numFmtId="0" fontId="7" fillId="0" borderId="32" xfId="6" applyFont="1" applyBorder="1">
      <alignment horizontal="center" vertical="center"/>
    </xf>
    <xf numFmtId="0" fontId="8" fillId="0" borderId="33" xfId="0" applyFont="1" applyBorder="1" applyAlignment="1">
      <alignment horizontal="left" vertical="center" indent="1"/>
    </xf>
    <xf numFmtId="0" fontId="14" fillId="2" borderId="34" xfId="5" applyFont="1" applyFill="1" applyBorder="1">
      <alignment vertical="center"/>
    </xf>
    <xf numFmtId="0" fontId="10" fillId="0" borderId="36" xfId="4" applyFont="1" applyBorder="1" applyProtection="1">
      <alignment horizontal="center" vertical="center"/>
      <protection hidden="1"/>
    </xf>
    <xf numFmtId="0" fontId="10" fillId="0" borderId="37" xfId="4" applyFont="1" applyBorder="1" applyProtection="1">
      <alignment horizontal="center" vertical="center"/>
      <protection hidden="1"/>
    </xf>
    <xf numFmtId="0" fontId="10" fillId="0" borderId="38" xfId="4" applyFont="1" applyBorder="1" applyProtection="1">
      <alignment horizontal="center" vertical="center"/>
      <protection hidden="1"/>
    </xf>
    <xf numFmtId="0" fontId="8" fillId="0" borderId="35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8" fillId="0" borderId="0" xfId="0" applyFont="1"/>
    <xf numFmtId="0" fontId="7" fillId="0" borderId="0" xfId="6" applyFo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8" fillId="0" borderId="0" xfId="3" applyFont="1"/>
    <xf numFmtId="0" fontId="9" fillId="0" borderId="0" xfId="3" applyFont="1"/>
    <xf numFmtId="0" fontId="7" fillId="0" borderId="0" xfId="3" applyFont="1"/>
    <xf numFmtId="0" fontId="13" fillId="0" borderId="0" xfId="3" applyFont="1"/>
    <xf numFmtId="0" fontId="8" fillId="0" borderId="0" xfId="0" applyFont="1" applyBorder="1"/>
    <xf numFmtId="0" fontId="0" fillId="0" borderId="0" xfId="0" applyFont="1" applyBorder="1"/>
    <xf numFmtId="0" fontId="18" fillId="0" borderId="0" xfId="0" applyFont="1"/>
    <xf numFmtId="0" fontId="18" fillId="0" borderId="0" xfId="3" applyFont="1"/>
    <xf numFmtId="0" fontId="8" fillId="0" borderId="1" xfId="0" applyNumberFormat="1" applyFont="1" applyBorder="1" applyAlignment="1">
      <alignment horizontal="right" vertical="center"/>
    </xf>
    <xf numFmtId="0" fontId="6" fillId="0" borderId="1" xfId="5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7" xfId="8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13" xfId="8" applyFont="1" applyBorder="1" applyAlignment="1">
      <alignment horizontal="lef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</cellXfs>
  <cellStyles count="9">
    <cellStyle name="Malé písmo" xfId="2"/>
    <cellStyle name="měny" xfId="1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zoomScale="80" zoomScaleNormal="80" workbookViewId="0">
      <selection activeCell="K13" sqref="K13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6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20.100000000000001" customHeight="1">
      <c r="B3" s="2" t="s">
        <v>1</v>
      </c>
      <c r="C3" s="3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20.100000000000001" customHeight="1">
      <c r="B4" s="4" t="s">
        <v>3</v>
      </c>
      <c r="C4" s="5"/>
      <c r="D4" s="64" t="s">
        <v>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5</v>
      </c>
      <c r="R4" s="65"/>
      <c r="S4" s="6" t="s">
        <v>6</v>
      </c>
      <c r="T4" s="7"/>
    </row>
    <row r="5" spans="2:20" ht="20.100000000000001" customHeight="1">
      <c r="B5" s="4" t="s">
        <v>7</v>
      </c>
      <c r="C5" s="8"/>
      <c r="D5" s="66" t="s">
        <v>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9</v>
      </c>
      <c r="R5" s="67"/>
      <c r="S5" s="9" t="s">
        <v>10</v>
      </c>
      <c r="T5" s="7"/>
    </row>
    <row r="6" spans="2:20" ht="20.100000000000001" customHeight="1">
      <c r="B6" s="10" t="s">
        <v>11</v>
      </c>
      <c r="C6" s="11"/>
      <c r="D6" s="68" t="s">
        <v>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"/>
      <c r="R6" s="13"/>
      <c r="S6" s="14">
        <v>2</v>
      </c>
      <c r="T6" s="15" t="s">
        <v>13</v>
      </c>
    </row>
    <row r="7" spans="2:20" ht="24.95" customHeight="1">
      <c r="B7" s="16"/>
      <c r="C7" s="17" t="s">
        <v>14</v>
      </c>
      <c r="D7" s="17" t="s">
        <v>15</v>
      </c>
      <c r="E7" s="69" t="s">
        <v>16</v>
      </c>
      <c r="F7" s="69"/>
      <c r="G7" s="69"/>
      <c r="H7" s="69"/>
      <c r="I7" s="69"/>
      <c r="J7" s="69"/>
      <c r="K7" s="69"/>
      <c r="L7" s="69"/>
      <c r="M7" s="69"/>
      <c r="N7" s="70" t="s">
        <v>17</v>
      </c>
      <c r="O7" s="70"/>
      <c r="P7" s="70" t="s">
        <v>18</v>
      </c>
      <c r="Q7" s="70"/>
      <c r="R7" s="70" t="s">
        <v>19</v>
      </c>
      <c r="S7" s="70"/>
      <c r="T7" s="18" t="s">
        <v>20</v>
      </c>
    </row>
    <row r="8" spans="2:20" ht="9.9499999999999993" customHeight="1">
      <c r="B8" s="19"/>
      <c r="C8" s="20"/>
      <c r="D8" s="21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1"/>
      <c r="M8" s="71"/>
      <c r="N8" s="22"/>
      <c r="O8" s="23"/>
      <c r="P8" s="22"/>
      <c r="Q8" s="23"/>
      <c r="R8" s="22"/>
      <c r="S8" s="23"/>
      <c r="T8" s="24"/>
    </row>
    <row r="9" spans="2:20" ht="30" customHeight="1">
      <c r="B9" s="25" t="s">
        <v>21</v>
      </c>
      <c r="C9" s="26" t="s">
        <v>22</v>
      </c>
      <c r="D9" s="27" t="s">
        <v>23</v>
      </c>
      <c r="E9" s="28">
        <v>21</v>
      </c>
      <c r="F9" s="29" t="s">
        <v>24</v>
      </c>
      <c r="G9" s="30">
        <v>11</v>
      </c>
      <c r="H9" s="28">
        <v>21</v>
      </c>
      <c r="I9" s="29" t="s">
        <v>24</v>
      </c>
      <c r="J9" s="30">
        <v>5</v>
      </c>
      <c r="K9" s="28"/>
      <c r="L9" s="29" t="s">
        <v>24</v>
      </c>
      <c r="M9" s="30"/>
      <c r="N9" s="31">
        <f>E9+H9+K9</f>
        <v>42</v>
      </c>
      <c r="O9" s="32">
        <f>G9+J9+M9</f>
        <v>16</v>
      </c>
      <c r="P9" s="33">
        <f>IF(E9&gt;G9,1,0)+IF(H9&gt;J9,1,0)+IF(K9&gt;M9,1,0)</f>
        <v>2</v>
      </c>
      <c r="Q9" s="28">
        <f>IF(E9&lt;G9,1,0)+IF(H9&lt;J9,1,0)+IF(K9&lt;M9,1,0)</f>
        <v>0</v>
      </c>
      <c r="R9" s="34">
        <f t="shared" ref="R9:S13" si="0">IF(P9=2,1,0)</f>
        <v>1</v>
      </c>
      <c r="S9" s="30">
        <f t="shared" si="0"/>
        <v>0</v>
      </c>
      <c r="T9" s="35"/>
    </row>
    <row r="10" spans="2:20" ht="30" customHeight="1">
      <c r="B10" s="25" t="s">
        <v>25</v>
      </c>
      <c r="C10" s="26" t="s">
        <v>26</v>
      </c>
      <c r="D10" s="26" t="s">
        <v>27</v>
      </c>
      <c r="E10" s="28">
        <v>21</v>
      </c>
      <c r="F10" s="28" t="s">
        <v>24</v>
      </c>
      <c r="G10" s="30">
        <v>0</v>
      </c>
      <c r="H10" s="28">
        <v>21</v>
      </c>
      <c r="I10" s="28" t="s">
        <v>24</v>
      </c>
      <c r="J10" s="30">
        <v>4</v>
      </c>
      <c r="K10" s="28"/>
      <c r="L10" s="28" t="s">
        <v>24</v>
      </c>
      <c r="M10" s="30"/>
      <c r="N10" s="31">
        <f>E10+H10+K10</f>
        <v>42</v>
      </c>
      <c r="O10" s="32">
        <f>G10+J10+M10</f>
        <v>4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36">
        <f t="shared" si="0"/>
        <v>1</v>
      </c>
      <c r="S10" s="30">
        <f t="shared" si="0"/>
        <v>0</v>
      </c>
      <c r="T10" s="35"/>
    </row>
    <row r="11" spans="2:20" ht="30" customHeight="1">
      <c r="B11" s="25" t="s">
        <v>28</v>
      </c>
      <c r="C11" s="26" t="s">
        <v>29</v>
      </c>
      <c r="D11" s="26" t="s">
        <v>30</v>
      </c>
      <c r="E11" s="28">
        <v>21</v>
      </c>
      <c r="F11" s="28" t="s">
        <v>24</v>
      </c>
      <c r="G11" s="30">
        <v>17</v>
      </c>
      <c r="H11" s="28">
        <v>21</v>
      </c>
      <c r="I11" s="28" t="s">
        <v>24</v>
      </c>
      <c r="J11" s="30">
        <v>7</v>
      </c>
      <c r="K11" s="28"/>
      <c r="L11" s="28" t="s">
        <v>24</v>
      </c>
      <c r="M11" s="30"/>
      <c r="N11" s="31">
        <f>E11+H11+K11</f>
        <v>42</v>
      </c>
      <c r="O11" s="32">
        <f>G11+J11+M11</f>
        <v>24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36">
        <f t="shared" si="0"/>
        <v>1</v>
      </c>
      <c r="S11" s="30">
        <f t="shared" si="0"/>
        <v>0</v>
      </c>
      <c r="T11" s="35"/>
    </row>
    <row r="12" spans="2:20" ht="30" customHeight="1">
      <c r="B12" s="25" t="s">
        <v>31</v>
      </c>
      <c r="C12" s="26" t="s">
        <v>32</v>
      </c>
      <c r="D12" s="26" t="s">
        <v>33</v>
      </c>
      <c r="E12" s="28">
        <v>21</v>
      </c>
      <c r="F12" s="28" t="s">
        <v>24</v>
      </c>
      <c r="G12" s="30">
        <v>16</v>
      </c>
      <c r="H12" s="28">
        <v>21</v>
      </c>
      <c r="I12" s="28" t="s">
        <v>24</v>
      </c>
      <c r="J12" s="30">
        <v>5</v>
      </c>
      <c r="K12" s="28"/>
      <c r="L12" s="28" t="s">
        <v>24</v>
      </c>
      <c r="M12" s="30"/>
      <c r="N12" s="31">
        <f>E12+H12+K12</f>
        <v>42</v>
      </c>
      <c r="O12" s="32">
        <f>G12+J12+M12</f>
        <v>21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36">
        <f t="shared" si="0"/>
        <v>1</v>
      </c>
      <c r="S12" s="30">
        <f t="shared" si="0"/>
        <v>0</v>
      </c>
      <c r="T12" s="35"/>
    </row>
    <row r="13" spans="2:20" ht="30" customHeight="1">
      <c r="B13" s="37" t="s">
        <v>34</v>
      </c>
      <c r="C13" s="38" t="s">
        <v>35</v>
      </c>
      <c r="D13" s="38" t="s">
        <v>36</v>
      </c>
      <c r="E13" s="39">
        <v>21</v>
      </c>
      <c r="F13" s="40" t="s">
        <v>24</v>
      </c>
      <c r="G13" s="41">
        <v>1</v>
      </c>
      <c r="H13" s="39">
        <v>21</v>
      </c>
      <c r="I13" s="40" t="s">
        <v>24</v>
      </c>
      <c r="J13" s="41">
        <v>2</v>
      </c>
      <c r="K13" s="39"/>
      <c r="L13" s="40" t="s">
        <v>24</v>
      </c>
      <c r="M13" s="41"/>
      <c r="N13" s="31">
        <f>E13+H13+K13</f>
        <v>42</v>
      </c>
      <c r="O13" s="32">
        <f>G13+J13+M13</f>
        <v>3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42">
        <f t="shared" si="0"/>
        <v>1</v>
      </c>
      <c r="S13" s="30">
        <f t="shared" si="0"/>
        <v>0</v>
      </c>
      <c r="T13" s="43"/>
    </row>
    <row r="14" spans="2:20" ht="35.1" customHeight="1">
      <c r="B14" s="44" t="s">
        <v>37</v>
      </c>
      <c r="C14" s="72" t="str">
        <f>IF(R14&gt;S14,D4,IF(S14&gt;R14,D5,"remíza"))</f>
        <v>BK 73 Deltacar Benátky n.J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45">
        <f t="shared" ref="N14:S14" si="1">SUM(N9:N13)</f>
        <v>210</v>
      </c>
      <c r="O14" s="46">
        <f t="shared" si="1"/>
        <v>68</v>
      </c>
      <c r="P14" s="45">
        <f t="shared" si="1"/>
        <v>10</v>
      </c>
      <c r="Q14" s="47">
        <f t="shared" si="1"/>
        <v>0</v>
      </c>
      <c r="R14" s="45">
        <f t="shared" si="1"/>
        <v>5</v>
      </c>
      <c r="S14" s="46">
        <f t="shared" si="1"/>
        <v>0</v>
      </c>
      <c r="T14" s="48"/>
    </row>
    <row r="15" spans="2:20" ht="15">
      <c r="B15" s="49" t="s">
        <v>38</v>
      </c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 t="s">
        <v>39</v>
      </c>
    </row>
    <row r="16" spans="2:20">
      <c r="B16" s="53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1" ht="20.100000000000001" customHeight="1">
      <c r="B18" s="54" t="s">
        <v>41</v>
      </c>
      <c r="C18" s="50" t="s">
        <v>42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1" ht="20.100000000000001" customHeight="1">
      <c r="B19" s="55"/>
      <c r="C19" s="50" t="s">
        <v>42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>
      <c r="B21" s="56" t="s">
        <v>43</v>
      </c>
      <c r="C21" s="50"/>
      <c r="D21" s="57"/>
      <c r="E21" s="56" t="s">
        <v>44</v>
      </c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2:21">
      <c r="B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>
      <c r="B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>
      <c r="B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>
      <c r="B25" s="6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>
      <c r="B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</sheetData>
  <sheetProtection selectLockedCells="1" selectUnlockedCells="1"/>
  <mergeCells count="15">
    <mergeCell ref="C14:M14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4999999999999" header="0.51180555555555551" footer="0.39374999999999999"/>
  <pageSetup paperSize="9" firstPageNumber="0" orientation="landscape" horizontalDpi="300" verticalDpi="300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26"/>
  <sheetViews>
    <sheetView zoomScale="80" zoomScaleNormal="80" workbookViewId="0">
      <selection activeCell="D11" sqref="D11"/>
    </sheetView>
  </sheetViews>
  <sheetFormatPr defaultColWidth="11.57031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22" width="9.140625" style="1" customWidth="1"/>
  </cols>
  <sheetData>
    <row r="2" spans="2:20" ht="26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5">
      <c r="B3" s="2" t="s">
        <v>1</v>
      </c>
      <c r="C3" s="3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15.75">
      <c r="B4" s="4" t="s">
        <v>3</v>
      </c>
      <c r="C4" s="5"/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5</v>
      </c>
      <c r="R4" s="65"/>
      <c r="S4" s="6" t="s">
        <v>6</v>
      </c>
      <c r="T4" s="7"/>
    </row>
    <row r="5" spans="2:20" ht="15.75">
      <c r="B5" s="4" t="s">
        <v>7</v>
      </c>
      <c r="C5" s="8"/>
      <c r="D5" s="66" t="s">
        <v>46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9</v>
      </c>
      <c r="R5" s="67"/>
      <c r="S5" s="9" t="s">
        <v>10</v>
      </c>
      <c r="T5" s="7"/>
    </row>
    <row r="6" spans="2:20" ht="15">
      <c r="B6" s="10" t="s">
        <v>11</v>
      </c>
      <c r="C6" s="11"/>
      <c r="D6" s="68" t="s">
        <v>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"/>
      <c r="R6" s="13"/>
      <c r="S6" s="14">
        <v>2</v>
      </c>
      <c r="T6" s="15" t="s">
        <v>13</v>
      </c>
    </row>
    <row r="7" spans="2:20" ht="15.75">
      <c r="B7" s="16"/>
      <c r="C7" s="17" t="s">
        <v>14</v>
      </c>
      <c r="D7" s="17" t="s">
        <v>15</v>
      </c>
      <c r="E7" s="69" t="s">
        <v>16</v>
      </c>
      <c r="F7" s="69"/>
      <c r="G7" s="69"/>
      <c r="H7" s="69"/>
      <c r="I7" s="69"/>
      <c r="J7" s="69"/>
      <c r="K7" s="69"/>
      <c r="L7" s="69"/>
      <c r="M7" s="69"/>
      <c r="N7" s="70" t="s">
        <v>17</v>
      </c>
      <c r="O7" s="70"/>
      <c r="P7" s="70" t="s">
        <v>18</v>
      </c>
      <c r="Q7" s="70"/>
      <c r="R7" s="70" t="s">
        <v>19</v>
      </c>
      <c r="S7" s="70"/>
      <c r="T7" s="18" t="s">
        <v>20</v>
      </c>
    </row>
    <row r="8" spans="2:20" ht="15.75">
      <c r="B8" s="19"/>
      <c r="C8" s="20"/>
      <c r="D8" s="21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1"/>
      <c r="M8" s="71"/>
      <c r="N8" s="22"/>
      <c r="O8" s="23"/>
      <c r="P8" s="22"/>
      <c r="Q8" s="23"/>
      <c r="R8" s="22"/>
      <c r="S8" s="23"/>
      <c r="T8" s="24"/>
    </row>
    <row r="9" spans="2:20" ht="24">
      <c r="B9" s="25" t="s">
        <v>21</v>
      </c>
      <c r="C9" s="26" t="s">
        <v>47</v>
      </c>
      <c r="D9" s="27" t="s">
        <v>48</v>
      </c>
      <c r="E9" s="28">
        <v>11</v>
      </c>
      <c r="F9" s="29" t="s">
        <v>24</v>
      </c>
      <c r="G9" s="30">
        <v>21</v>
      </c>
      <c r="H9" s="28">
        <v>9</v>
      </c>
      <c r="I9" s="29" t="s">
        <v>24</v>
      </c>
      <c r="J9" s="30">
        <v>21</v>
      </c>
      <c r="K9" s="28"/>
      <c r="L9" s="29" t="s">
        <v>24</v>
      </c>
      <c r="M9" s="30"/>
      <c r="N9" s="31">
        <f>E9+H9+K9</f>
        <v>20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34">
        <f t="shared" ref="R9:S13" si="0">IF(P9=2,1,0)</f>
        <v>0</v>
      </c>
      <c r="S9" s="30">
        <f t="shared" si="0"/>
        <v>1</v>
      </c>
      <c r="T9" s="35"/>
    </row>
    <row r="10" spans="2:20" ht="24">
      <c r="B10" s="25" t="s">
        <v>25</v>
      </c>
      <c r="C10" s="26" t="s">
        <v>49</v>
      </c>
      <c r="D10" s="26" t="s">
        <v>50</v>
      </c>
      <c r="E10" s="28">
        <v>13</v>
      </c>
      <c r="F10" s="28" t="s">
        <v>24</v>
      </c>
      <c r="G10" s="30">
        <v>21</v>
      </c>
      <c r="H10" s="28">
        <v>20</v>
      </c>
      <c r="I10" s="28" t="s">
        <v>24</v>
      </c>
      <c r="J10" s="30">
        <v>22</v>
      </c>
      <c r="K10" s="28"/>
      <c r="L10" s="28" t="s">
        <v>24</v>
      </c>
      <c r="M10" s="30"/>
      <c r="N10" s="31">
        <f>E10+H10+K10</f>
        <v>33</v>
      </c>
      <c r="O10" s="32">
        <f>G10+J10+M10</f>
        <v>43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36">
        <f t="shared" si="0"/>
        <v>0</v>
      </c>
      <c r="S10" s="30">
        <f t="shared" si="0"/>
        <v>1</v>
      </c>
      <c r="T10" s="35"/>
    </row>
    <row r="11" spans="2:20" ht="24">
      <c r="B11" s="25" t="s">
        <v>28</v>
      </c>
      <c r="C11" s="26" t="s">
        <v>51</v>
      </c>
      <c r="D11" s="26" t="s">
        <v>52</v>
      </c>
      <c r="E11" s="28">
        <v>6</v>
      </c>
      <c r="F11" s="28" t="s">
        <v>24</v>
      </c>
      <c r="G11" s="30">
        <v>21</v>
      </c>
      <c r="H11" s="28">
        <v>9</v>
      </c>
      <c r="I11" s="28" t="s">
        <v>24</v>
      </c>
      <c r="J11" s="30">
        <v>21</v>
      </c>
      <c r="K11" s="28"/>
      <c r="L11" s="28" t="s">
        <v>24</v>
      </c>
      <c r="M11" s="30"/>
      <c r="N11" s="31">
        <f>E11+H11+K11</f>
        <v>15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36">
        <f t="shared" si="0"/>
        <v>0</v>
      </c>
      <c r="S11" s="30">
        <f t="shared" si="0"/>
        <v>1</v>
      </c>
      <c r="T11" s="35"/>
    </row>
    <row r="12" spans="2:20" ht="29.1" customHeight="1">
      <c r="B12" s="25" t="s">
        <v>31</v>
      </c>
      <c r="C12" s="26" t="s">
        <v>53</v>
      </c>
      <c r="D12" s="26" t="s">
        <v>54</v>
      </c>
      <c r="E12" s="28">
        <v>12</v>
      </c>
      <c r="F12" s="28" t="s">
        <v>24</v>
      </c>
      <c r="G12" s="30">
        <v>21</v>
      </c>
      <c r="H12" s="28">
        <v>7</v>
      </c>
      <c r="I12" s="28" t="s">
        <v>24</v>
      </c>
      <c r="J12" s="30">
        <v>21</v>
      </c>
      <c r="K12" s="28"/>
      <c r="L12" s="28" t="s">
        <v>24</v>
      </c>
      <c r="M12" s="30"/>
      <c r="N12" s="31">
        <f>E12+H12+K12</f>
        <v>19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36">
        <f t="shared" si="0"/>
        <v>0</v>
      </c>
      <c r="S12" s="30">
        <f t="shared" si="0"/>
        <v>1</v>
      </c>
      <c r="T12" s="35"/>
    </row>
    <row r="13" spans="2:20" ht="24">
      <c r="B13" s="37" t="s">
        <v>34</v>
      </c>
      <c r="C13" s="38" t="s">
        <v>55</v>
      </c>
      <c r="D13" s="38" t="s">
        <v>56</v>
      </c>
      <c r="E13" s="39">
        <v>10</v>
      </c>
      <c r="F13" s="40" t="s">
        <v>24</v>
      </c>
      <c r="G13" s="41">
        <v>21</v>
      </c>
      <c r="H13" s="39">
        <v>16</v>
      </c>
      <c r="I13" s="40" t="s">
        <v>24</v>
      </c>
      <c r="J13" s="41">
        <v>21</v>
      </c>
      <c r="K13" s="39"/>
      <c r="L13" s="40" t="s">
        <v>24</v>
      </c>
      <c r="M13" s="41"/>
      <c r="N13" s="31">
        <f>E13+H13+K13</f>
        <v>26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42">
        <f t="shared" si="0"/>
        <v>0</v>
      </c>
      <c r="S13" s="30">
        <f t="shared" si="0"/>
        <v>1</v>
      </c>
      <c r="T13" s="43"/>
    </row>
    <row r="14" spans="2:20" ht="26.25">
      <c r="B14" s="44" t="s">
        <v>37</v>
      </c>
      <c r="C14" s="72" t="str">
        <f>IF(R14&gt;S14,D4,IF(S14&gt;R14,D5,"remíza"))</f>
        <v>BaC Kladno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45">
        <f t="shared" ref="N14:S14" si="1">SUM(N9:N13)</f>
        <v>113</v>
      </c>
      <c r="O14" s="46">
        <f t="shared" si="1"/>
        <v>211</v>
      </c>
      <c r="P14" s="45">
        <f t="shared" si="1"/>
        <v>0</v>
      </c>
      <c r="Q14" s="47">
        <f t="shared" si="1"/>
        <v>10</v>
      </c>
      <c r="R14" s="45">
        <f t="shared" si="1"/>
        <v>0</v>
      </c>
      <c r="S14" s="46">
        <f t="shared" si="1"/>
        <v>5</v>
      </c>
      <c r="T14" s="48"/>
    </row>
    <row r="15" spans="2:20" ht="15">
      <c r="B15" s="49" t="s">
        <v>38</v>
      </c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 t="s">
        <v>39</v>
      </c>
    </row>
    <row r="16" spans="2:20">
      <c r="B16" s="53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1">
      <c r="B18" s="54" t="s">
        <v>41</v>
      </c>
      <c r="C18" s="50" t="s">
        <v>42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1" ht="15">
      <c r="B19" s="55"/>
      <c r="C19" s="50" t="s">
        <v>42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>
      <c r="B21" s="56" t="s">
        <v>43</v>
      </c>
      <c r="C21" s="50"/>
      <c r="D21" s="57"/>
      <c r="E21" s="56" t="s">
        <v>44</v>
      </c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2:21">
      <c r="B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>
      <c r="B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>
      <c r="B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>
      <c r="B25" s="6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>
      <c r="B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</sheetData>
  <sheetProtection selectLockedCells="1" selectUnlockedCells="1"/>
  <mergeCells count="15">
    <mergeCell ref="C14:M14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26"/>
  <sheetViews>
    <sheetView zoomScale="80" zoomScaleNormal="80" workbookViewId="0">
      <selection activeCell="V15" sqref="V15"/>
    </sheetView>
  </sheetViews>
  <sheetFormatPr defaultColWidth="11.57031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22" width="9.140625" style="1" customWidth="1"/>
  </cols>
  <sheetData>
    <row r="2" spans="2:20" ht="26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5">
      <c r="B3" s="2" t="s">
        <v>1</v>
      </c>
      <c r="C3" s="3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15.75">
      <c r="B4" s="4" t="s">
        <v>3</v>
      </c>
      <c r="C4" s="5"/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5</v>
      </c>
      <c r="R4" s="65"/>
      <c r="S4" s="6" t="s">
        <v>6</v>
      </c>
      <c r="T4" s="7"/>
    </row>
    <row r="5" spans="2:20" ht="15.75">
      <c r="B5" s="4" t="s">
        <v>7</v>
      </c>
      <c r="C5" s="8"/>
      <c r="D5" s="66" t="s">
        <v>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9</v>
      </c>
      <c r="R5" s="67"/>
      <c r="S5" s="9" t="s">
        <v>10</v>
      </c>
      <c r="T5" s="7"/>
    </row>
    <row r="6" spans="2:20" ht="15">
      <c r="B6" s="10" t="s">
        <v>11</v>
      </c>
      <c r="C6" s="11"/>
      <c r="D6" s="68" t="s">
        <v>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"/>
      <c r="R6" s="13"/>
      <c r="S6" s="14">
        <v>2</v>
      </c>
      <c r="T6" s="15" t="s">
        <v>13</v>
      </c>
    </row>
    <row r="7" spans="2:20" ht="15.75">
      <c r="B7" s="16"/>
      <c r="C7" s="17" t="s">
        <v>14</v>
      </c>
      <c r="D7" s="17" t="s">
        <v>15</v>
      </c>
      <c r="E7" s="69" t="s">
        <v>16</v>
      </c>
      <c r="F7" s="69"/>
      <c r="G7" s="69"/>
      <c r="H7" s="69"/>
      <c r="I7" s="69"/>
      <c r="J7" s="69"/>
      <c r="K7" s="69"/>
      <c r="L7" s="69"/>
      <c r="M7" s="69"/>
      <c r="N7" s="70" t="s">
        <v>17</v>
      </c>
      <c r="O7" s="70"/>
      <c r="P7" s="70" t="s">
        <v>18</v>
      </c>
      <c r="Q7" s="70"/>
      <c r="R7" s="70" t="s">
        <v>19</v>
      </c>
      <c r="S7" s="70"/>
      <c r="T7" s="18" t="s">
        <v>20</v>
      </c>
    </row>
    <row r="8" spans="2:20" ht="15.75">
      <c r="B8" s="19"/>
      <c r="C8" s="20"/>
      <c r="D8" s="21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1"/>
      <c r="M8" s="71"/>
      <c r="N8" s="22"/>
      <c r="O8" s="23"/>
      <c r="P8" s="22"/>
      <c r="Q8" s="23"/>
      <c r="R8" s="22"/>
      <c r="S8" s="23"/>
      <c r="T8" s="24"/>
    </row>
    <row r="9" spans="2:20" ht="24">
      <c r="B9" s="25" t="s">
        <v>21</v>
      </c>
      <c r="C9" s="26" t="s">
        <v>47</v>
      </c>
      <c r="D9" s="27" t="s">
        <v>57</v>
      </c>
      <c r="E9" s="28">
        <v>15</v>
      </c>
      <c r="F9" s="29" t="s">
        <v>24</v>
      </c>
      <c r="G9" s="30">
        <v>21</v>
      </c>
      <c r="H9" s="28">
        <v>14</v>
      </c>
      <c r="I9" s="29" t="s">
        <v>24</v>
      </c>
      <c r="J9" s="30">
        <v>21</v>
      </c>
      <c r="K9" s="28"/>
      <c r="L9" s="29" t="s">
        <v>24</v>
      </c>
      <c r="M9" s="30"/>
      <c r="N9" s="31">
        <f>E9+H9+K9</f>
        <v>29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34">
        <f t="shared" ref="R9:S13" si="0">IF(P9=2,1,0)</f>
        <v>0</v>
      </c>
      <c r="S9" s="30">
        <f t="shared" si="0"/>
        <v>1</v>
      </c>
      <c r="T9" s="35"/>
    </row>
    <row r="10" spans="2:20" ht="24">
      <c r="B10" s="25" t="s">
        <v>25</v>
      </c>
      <c r="C10" s="26" t="s">
        <v>49</v>
      </c>
      <c r="D10" s="26" t="s">
        <v>58</v>
      </c>
      <c r="E10" s="28">
        <v>9</v>
      </c>
      <c r="F10" s="28" t="s">
        <v>24</v>
      </c>
      <c r="G10" s="30">
        <v>21</v>
      </c>
      <c r="H10" s="28">
        <v>14</v>
      </c>
      <c r="I10" s="28" t="s">
        <v>24</v>
      </c>
      <c r="J10" s="30">
        <v>21</v>
      </c>
      <c r="K10" s="28"/>
      <c r="L10" s="28" t="s">
        <v>24</v>
      </c>
      <c r="M10" s="30"/>
      <c r="N10" s="31">
        <f>E10+H10+K10</f>
        <v>23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36">
        <f t="shared" si="0"/>
        <v>0</v>
      </c>
      <c r="S10" s="30">
        <f t="shared" si="0"/>
        <v>1</v>
      </c>
      <c r="T10" s="35"/>
    </row>
    <row r="11" spans="2:20" ht="24">
      <c r="B11" s="25" t="s">
        <v>28</v>
      </c>
      <c r="C11" s="26" t="s">
        <v>59</v>
      </c>
      <c r="D11" s="26" t="s">
        <v>60</v>
      </c>
      <c r="E11" s="28">
        <v>4</v>
      </c>
      <c r="F11" s="28" t="s">
        <v>24</v>
      </c>
      <c r="G11" s="30">
        <v>21</v>
      </c>
      <c r="H11" s="28">
        <v>7</v>
      </c>
      <c r="I11" s="28" t="s">
        <v>24</v>
      </c>
      <c r="J11" s="30">
        <v>21</v>
      </c>
      <c r="K11" s="28"/>
      <c r="L11" s="28" t="s">
        <v>24</v>
      </c>
      <c r="M11" s="30"/>
      <c r="N11" s="31">
        <f>E11+H11+K11</f>
        <v>11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36">
        <f t="shared" si="0"/>
        <v>0</v>
      </c>
      <c r="S11" s="30">
        <f t="shared" si="0"/>
        <v>1</v>
      </c>
      <c r="T11" s="35"/>
    </row>
    <row r="12" spans="2:20" ht="24.95" customHeight="1">
      <c r="B12" s="25" t="s">
        <v>31</v>
      </c>
      <c r="C12" s="26" t="s">
        <v>61</v>
      </c>
      <c r="D12" s="26" t="s">
        <v>62</v>
      </c>
      <c r="E12" s="28">
        <v>2</v>
      </c>
      <c r="F12" s="28" t="s">
        <v>24</v>
      </c>
      <c r="G12" s="30">
        <v>21</v>
      </c>
      <c r="H12" s="28">
        <v>4</v>
      </c>
      <c r="I12" s="28" t="s">
        <v>24</v>
      </c>
      <c r="J12" s="30">
        <v>21</v>
      </c>
      <c r="K12" s="28"/>
      <c r="L12" s="28" t="s">
        <v>24</v>
      </c>
      <c r="M12" s="30"/>
      <c r="N12" s="31">
        <f>E12+H12+K12</f>
        <v>6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36">
        <f t="shared" si="0"/>
        <v>0</v>
      </c>
      <c r="S12" s="30">
        <f t="shared" si="0"/>
        <v>1</v>
      </c>
      <c r="T12" s="35"/>
    </row>
    <row r="13" spans="2:20" ht="24">
      <c r="B13" s="37" t="s">
        <v>34</v>
      </c>
      <c r="C13" s="38" t="s">
        <v>63</v>
      </c>
      <c r="D13" s="38" t="s">
        <v>64</v>
      </c>
      <c r="E13" s="39">
        <v>0</v>
      </c>
      <c r="F13" s="40" t="s">
        <v>24</v>
      </c>
      <c r="G13" s="41">
        <v>21</v>
      </c>
      <c r="H13" s="39">
        <v>4</v>
      </c>
      <c r="I13" s="40" t="s">
        <v>24</v>
      </c>
      <c r="J13" s="41">
        <v>21</v>
      </c>
      <c r="K13" s="39"/>
      <c r="L13" s="40" t="s">
        <v>24</v>
      </c>
      <c r="M13" s="41"/>
      <c r="N13" s="31">
        <f>E13+H13+K13</f>
        <v>4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42">
        <f t="shared" si="0"/>
        <v>0</v>
      </c>
      <c r="S13" s="30">
        <f t="shared" si="0"/>
        <v>1</v>
      </c>
      <c r="T13" s="43"/>
    </row>
    <row r="14" spans="2:20" ht="26.25">
      <c r="B14" s="44" t="s">
        <v>37</v>
      </c>
      <c r="C14" s="72" t="str">
        <f>IF(R14&gt;S14,D4,IF(S14&gt;R14,D5,"remíza"))</f>
        <v>BK 73 Deltacar Benátky n.J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45">
        <f t="shared" ref="N14:S14" si="1">SUM(N9:N13)</f>
        <v>73</v>
      </c>
      <c r="O14" s="46">
        <f t="shared" si="1"/>
        <v>210</v>
      </c>
      <c r="P14" s="45">
        <f t="shared" si="1"/>
        <v>0</v>
      </c>
      <c r="Q14" s="47">
        <f t="shared" si="1"/>
        <v>10</v>
      </c>
      <c r="R14" s="45">
        <f t="shared" si="1"/>
        <v>0</v>
      </c>
      <c r="S14" s="46">
        <f t="shared" si="1"/>
        <v>5</v>
      </c>
      <c r="T14" s="48"/>
    </row>
    <row r="15" spans="2:20" ht="15">
      <c r="B15" s="49" t="s">
        <v>38</v>
      </c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 t="s">
        <v>39</v>
      </c>
    </row>
    <row r="16" spans="2:20">
      <c r="B16" s="53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1">
      <c r="B18" s="54" t="s">
        <v>41</v>
      </c>
      <c r="C18" s="50" t="s">
        <v>42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1" ht="15">
      <c r="B19" s="55"/>
      <c r="C19" s="50" t="s">
        <v>42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>
      <c r="B21" s="56" t="s">
        <v>43</v>
      </c>
      <c r="C21" s="50"/>
      <c r="D21" s="57"/>
      <c r="E21" s="56" t="s">
        <v>44</v>
      </c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2:21">
      <c r="B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>
      <c r="B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>
      <c r="B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>
      <c r="B25" s="6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>
      <c r="B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</sheetData>
  <sheetProtection selectLockedCells="1" selectUnlockedCells="1"/>
  <mergeCells count="15">
    <mergeCell ref="C14:M14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26"/>
  <sheetViews>
    <sheetView zoomScale="80" zoomScaleNormal="80" workbookViewId="0">
      <selection activeCell="W12" sqref="W12"/>
    </sheetView>
  </sheetViews>
  <sheetFormatPr defaultColWidth="11.57031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22" width="9.140625" style="1" customWidth="1"/>
  </cols>
  <sheetData>
    <row r="2" spans="2:20" ht="26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5">
      <c r="B3" s="2" t="s">
        <v>1</v>
      </c>
      <c r="C3" s="3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15.75">
      <c r="B4" s="4" t="s">
        <v>3</v>
      </c>
      <c r="C4" s="5"/>
      <c r="D4" s="64" t="s">
        <v>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5</v>
      </c>
      <c r="R4" s="65"/>
      <c r="S4" s="6" t="s">
        <v>6</v>
      </c>
      <c r="T4" s="7"/>
    </row>
    <row r="5" spans="2:20" ht="15.75">
      <c r="B5" s="4" t="s">
        <v>7</v>
      </c>
      <c r="C5" s="8"/>
      <c r="D5" s="66" t="s">
        <v>46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9</v>
      </c>
      <c r="R5" s="67"/>
      <c r="S5" s="9" t="s">
        <v>10</v>
      </c>
      <c r="T5" s="7"/>
    </row>
    <row r="6" spans="2:20" ht="15">
      <c r="B6" s="10" t="s">
        <v>11</v>
      </c>
      <c r="C6" s="11"/>
      <c r="D6" s="68" t="s">
        <v>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"/>
      <c r="R6" s="13"/>
      <c r="S6" s="14">
        <v>2</v>
      </c>
      <c r="T6" s="15" t="s">
        <v>13</v>
      </c>
    </row>
    <row r="7" spans="2:20" ht="15.75">
      <c r="B7" s="16"/>
      <c r="C7" s="17" t="s">
        <v>14</v>
      </c>
      <c r="D7" s="17" t="s">
        <v>15</v>
      </c>
      <c r="E7" s="69" t="s">
        <v>16</v>
      </c>
      <c r="F7" s="69"/>
      <c r="G7" s="69"/>
      <c r="H7" s="69"/>
      <c r="I7" s="69"/>
      <c r="J7" s="69"/>
      <c r="K7" s="69"/>
      <c r="L7" s="69"/>
      <c r="M7" s="69"/>
      <c r="N7" s="70" t="s">
        <v>17</v>
      </c>
      <c r="O7" s="70"/>
      <c r="P7" s="70" t="s">
        <v>18</v>
      </c>
      <c r="Q7" s="70"/>
      <c r="R7" s="70" t="s">
        <v>19</v>
      </c>
      <c r="S7" s="70"/>
      <c r="T7" s="18" t="s">
        <v>20</v>
      </c>
    </row>
    <row r="8" spans="2:20" ht="15.75">
      <c r="B8" s="19"/>
      <c r="C8" s="20"/>
      <c r="D8" s="21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1"/>
      <c r="M8" s="71"/>
      <c r="N8" s="22"/>
      <c r="O8" s="23"/>
      <c r="P8" s="22"/>
      <c r="Q8" s="23"/>
      <c r="R8" s="22"/>
      <c r="S8" s="23"/>
      <c r="T8" s="24"/>
    </row>
    <row r="9" spans="2:20" ht="24">
      <c r="B9" s="25" t="s">
        <v>21</v>
      </c>
      <c r="C9" s="26" t="s">
        <v>23</v>
      </c>
      <c r="D9" s="27" t="s">
        <v>65</v>
      </c>
      <c r="E9" s="28">
        <v>21</v>
      </c>
      <c r="F9" s="29" t="s">
        <v>24</v>
      </c>
      <c r="G9" s="30">
        <v>11</v>
      </c>
      <c r="H9" s="28">
        <v>21</v>
      </c>
      <c r="I9" s="29" t="s">
        <v>24</v>
      </c>
      <c r="J9" s="30">
        <v>10</v>
      </c>
      <c r="K9" s="28"/>
      <c r="L9" s="29" t="s">
        <v>24</v>
      </c>
      <c r="M9" s="30"/>
      <c r="N9" s="31">
        <f>E9+H9+K9</f>
        <v>42</v>
      </c>
      <c r="O9" s="32">
        <f>G9+J9+M9</f>
        <v>21</v>
      </c>
      <c r="P9" s="33">
        <f>IF(E9&gt;G9,1,0)+IF(H9&gt;J9,1,0)+IF(K9&gt;M9,1,0)</f>
        <v>2</v>
      </c>
      <c r="Q9" s="28">
        <f>IF(E9&lt;G9,1,0)+IF(H9&lt;J9,1,0)+IF(K9&lt;M9,1,0)</f>
        <v>0</v>
      </c>
      <c r="R9" s="34">
        <f t="shared" ref="R9:S13" si="0">IF(P9=2,1,0)</f>
        <v>1</v>
      </c>
      <c r="S9" s="30">
        <f t="shared" si="0"/>
        <v>0</v>
      </c>
      <c r="T9" s="35"/>
    </row>
    <row r="10" spans="2:20" ht="24">
      <c r="B10" s="25" t="s">
        <v>25</v>
      </c>
      <c r="C10" s="26" t="s">
        <v>27</v>
      </c>
      <c r="D10" s="26" t="s">
        <v>50</v>
      </c>
      <c r="E10" s="28">
        <v>13</v>
      </c>
      <c r="F10" s="28" t="s">
        <v>24</v>
      </c>
      <c r="G10" s="30">
        <v>21</v>
      </c>
      <c r="H10" s="28">
        <v>8</v>
      </c>
      <c r="I10" s="28" t="s">
        <v>24</v>
      </c>
      <c r="J10" s="30">
        <v>21</v>
      </c>
      <c r="K10" s="28"/>
      <c r="L10" s="28" t="s">
        <v>24</v>
      </c>
      <c r="M10" s="30"/>
      <c r="N10" s="31">
        <f>E10+H10+K10</f>
        <v>21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36">
        <f t="shared" si="0"/>
        <v>0</v>
      </c>
      <c r="S10" s="30">
        <f t="shared" si="0"/>
        <v>1</v>
      </c>
      <c r="T10" s="35"/>
    </row>
    <row r="11" spans="2:20" ht="24">
      <c r="B11" s="25" t="s">
        <v>28</v>
      </c>
      <c r="C11" s="26" t="s">
        <v>66</v>
      </c>
      <c r="D11" s="26" t="s">
        <v>67</v>
      </c>
      <c r="E11" s="28">
        <v>22</v>
      </c>
      <c r="F11" s="28" t="s">
        <v>24</v>
      </c>
      <c r="G11" s="30">
        <v>20</v>
      </c>
      <c r="H11" s="28">
        <v>21</v>
      </c>
      <c r="I11" s="28" t="s">
        <v>24</v>
      </c>
      <c r="J11" s="30">
        <v>17</v>
      </c>
      <c r="K11" s="28"/>
      <c r="L11" s="28" t="s">
        <v>24</v>
      </c>
      <c r="M11" s="30"/>
      <c r="N11" s="31">
        <f>E11+H11+K11</f>
        <v>43</v>
      </c>
      <c r="O11" s="32">
        <f>G11+J11+M11</f>
        <v>37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36">
        <f t="shared" si="0"/>
        <v>1</v>
      </c>
      <c r="S11" s="30">
        <f t="shared" si="0"/>
        <v>0</v>
      </c>
      <c r="T11" s="35"/>
    </row>
    <row r="12" spans="2:20" ht="27.4" customHeight="1">
      <c r="B12" s="25" t="s">
        <v>31</v>
      </c>
      <c r="C12" s="26" t="s">
        <v>33</v>
      </c>
      <c r="D12" s="26" t="s">
        <v>68</v>
      </c>
      <c r="E12" s="28">
        <v>20</v>
      </c>
      <c r="F12" s="28" t="s">
        <v>24</v>
      </c>
      <c r="G12" s="30">
        <v>22</v>
      </c>
      <c r="H12" s="28">
        <v>10</v>
      </c>
      <c r="I12" s="28" t="s">
        <v>24</v>
      </c>
      <c r="J12" s="30">
        <v>21</v>
      </c>
      <c r="K12" s="28"/>
      <c r="L12" s="28" t="s">
        <v>24</v>
      </c>
      <c r="M12" s="30"/>
      <c r="N12" s="31">
        <f>E12+H12+K12</f>
        <v>30</v>
      </c>
      <c r="O12" s="32">
        <f>G12+J12+M12</f>
        <v>43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36">
        <f t="shared" si="0"/>
        <v>0</v>
      </c>
      <c r="S12" s="30">
        <f t="shared" si="0"/>
        <v>1</v>
      </c>
      <c r="T12" s="35"/>
    </row>
    <row r="13" spans="2:20" ht="24">
      <c r="B13" s="37" t="s">
        <v>34</v>
      </c>
      <c r="C13" s="38" t="s">
        <v>69</v>
      </c>
      <c r="D13" s="38" t="s">
        <v>70</v>
      </c>
      <c r="E13" s="39">
        <v>18</v>
      </c>
      <c r="F13" s="40" t="s">
        <v>24</v>
      </c>
      <c r="G13" s="41">
        <v>21</v>
      </c>
      <c r="H13" s="39">
        <v>12</v>
      </c>
      <c r="I13" s="40" t="s">
        <v>24</v>
      </c>
      <c r="J13" s="41">
        <v>21</v>
      </c>
      <c r="K13" s="39"/>
      <c r="L13" s="40">
        <v>21</v>
      </c>
      <c r="M13" s="41"/>
      <c r="N13" s="31">
        <f>E13+H13+K13</f>
        <v>30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42">
        <f t="shared" si="0"/>
        <v>0</v>
      </c>
      <c r="S13" s="30">
        <f t="shared" si="0"/>
        <v>1</v>
      </c>
      <c r="T13" s="43"/>
    </row>
    <row r="14" spans="2:20" ht="26.25">
      <c r="B14" s="44" t="s">
        <v>37</v>
      </c>
      <c r="C14" s="72" t="str">
        <f>IF(R14&gt;S14,D4,IF(S14&gt;R14,D5,"remíza"))</f>
        <v>BaC Kladno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45">
        <f t="shared" ref="N14:S14" si="1">SUM(N9:N13)</f>
        <v>166</v>
      </c>
      <c r="O14" s="46">
        <f t="shared" si="1"/>
        <v>185</v>
      </c>
      <c r="P14" s="45">
        <f t="shared" si="1"/>
        <v>4</v>
      </c>
      <c r="Q14" s="47">
        <f t="shared" si="1"/>
        <v>6</v>
      </c>
      <c r="R14" s="45">
        <f t="shared" si="1"/>
        <v>2</v>
      </c>
      <c r="S14" s="46">
        <f t="shared" si="1"/>
        <v>3</v>
      </c>
      <c r="T14" s="48"/>
    </row>
    <row r="15" spans="2:20" ht="15">
      <c r="B15" s="49" t="s">
        <v>38</v>
      </c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 t="s">
        <v>39</v>
      </c>
    </row>
    <row r="16" spans="2:20">
      <c r="B16" s="53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1">
      <c r="B18" s="54" t="s">
        <v>41</v>
      </c>
      <c r="C18" s="50" t="s">
        <v>42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1" ht="15">
      <c r="B19" s="55"/>
      <c r="C19" s="50" t="s">
        <v>42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>
      <c r="B21" s="56" t="s">
        <v>43</v>
      </c>
      <c r="C21" s="50"/>
      <c r="D21" s="57"/>
      <c r="E21" s="56" t="s">
        <v>44</v>
      </c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2:21">
      <c r="B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>
      <c r="B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>
      <c r="B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>
      <c r="B25" s="6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>
      <c r="B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</sheetData>
  <sheetProtection selectLockedCells="1" selectUnlockedCells="1"/>
  <mergeCells count="15">
    <mergeCell ref="C14:M14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26"/>
  <sheetViews>
    <sheetView tabSelected="1" zoomScale="80" zoomScaleNormal="80" workbookViewId="0">
      <selection activeCell="W12" sqref="W12"/>
    </sheetView>
  </sheetViews>
  <sheetFormatPr defaultColWidth="11.57031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22" width="9.140625" style="1" customWidth="1"/>
  </cols>
  <sheetData>
    <row r="2" spans="2:20" ht="26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5">
      <c r="B3" s="2" t="s">
        <v>1</v>
      </c>
      <c r="C3" s="3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15.75">
      <c r="B4" s="4" t="s">
        <v>3</v>
      </c>
      <c r="C4" s="5"/>
      <c r="D4" s="64" t="s">
        <v>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5</v>
      </c>
      <c r="R4" s="65"/>
      <c r="S4" s="6" t="s">
        <v>6</v>
      </c>
      <c r="T4" s="7"/>
    </row>
    <row r="5" spans="2:20" ht="15.75">
      <c r="B5" s="4" t="s">
        <v>7</v>
      </c>
      <c r="C5" s="8"/>
      <c r="D5" s="66" t="s">
        <v>45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9</v>
      </c>
      <c r="R5" s="67"/>
      <c r="S5" s="9" t="s">
        <v>10</v>
      </c>
      <c r="T5" s="7"/>
    </row>
    <row r="6" spans="2:20" ht="15">
      <c r="B6" s="10" t="s">
        <v>11</v>
      </c>
      <c r="C6" s="11"/>
      <c r="D6" s="68" t="s">
        <v>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"/>
      <c r="R6" s="13"/>
      <c r="S6" s="61">
        <v>2</v>
      </c>
      <c r="T6" s="15" t="s">
        <v>13</v>
      </c>
    </row>
    <row r="7" spans="2:20" ht="15.75">
      <c r="B7" s="16"/>
      <c r="C7" s="17" t="s">
        <v>14</v>
      </c>
      <c r="D7" s="17" t="s">
        <v>15</v>
      </c>
      <c r="E7" s="69" t="s">
        <v>16</v>
      </c>
      <c r="F7" s="69"/>
      <c r="G7" s="69"/>
      <c r="H7" s="69"/>
      <c r="I7" s="69"/>
      <c r="J7" s="69"/>
      <c r="K7" s="69"/>
      <c r="L7" s="69"/>
      <c r="M7" s="69"/>
      <c r="N7" s="70" t="s">
        <v>17</v>
      </c>
      <c r="O7" s="70"/>
      <c r="P7" s="70" t="s">
        <v>18</v>
      </c>
      <c r="Q7" s="70"/>
      <c r="R7" s="70" t="s">
        <v>19</v>
      </c>
      <c r="S7" s="70"/>
      <c r="T7" s="18" t="s">
        <v>20</v>
      </c>
    </row>
    <row r="8" spans="2:20" ht="15.75">
      <c r="B8" s="19"/>
      <c r="C8" s="20"/>
      <c r="D8" s="21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1"/>
      <c r="M8" s="71"/>
      <c r="N8" s="22"/>
      <c r="O8" s="23"/>
      <c r="P8" s="22"/>
      <c r="Q8" s="23"/>
      <c r="R8" s="22"/>
      <c r="S8" s="23"/>
      <c r="T8" s="24"/>
    </row>
    <row r="9" spans="2:20" ht="24">
      <c r="B9" s="25" t="s">
        <v>21</v>
      </c>
      <c r="C9" s="26" t="s">
        <v>23</v>
      </c>
      <c r="D9" s="27" t="s">
        <v>71</v>
      </c>
      <c r="E9" s="28">
        <v>21</v>
      </c>
      <c r="F9" s="29" t="s">
        <v>24</v>
      </c>
      <c r="G9" s="30">
        <v>11</v>
      </c>
      <c r="H9" s="28">
        <v>21</v>
      </c>
      <c r="I9" s="29" t="s">
        <v>24</v>
      </c>
      <c r="J9" s="30">
        <v>10</v>
      </c>
      <c r="K9" s="28"/>
      <c r="L9" s="29" t="s">
        <v>24</v>
      </c>
      <c r="M9" s="30"/>
      <c r="N9" s="31">
        <f>E9+H9+K9</f>
        <v>42</v>
      </c>
      <c r="O9" s="32">
        <f>G9+J9+M9</f>
        <v>21</v>
      </c>
      <c r="P9" s="33">
        <f>IF(E9&gt;G9,1,0)+IF(H9&gt;J9,1,0)+IF(K9&gt;M9,1,0)</f>
        <v>2</v>
      </c>
      <c r="Q9" s="28">
        <f>IF(E9&lt;G9,1,0)+IF(H9&lt;J9,1,0)+IF(K9&lt;M9,1,0)</f>
        <v>0</v>
      </c>
      <c r="R9" s="34">
        <f t="shared" ref="R9:S13" si="0">IF(P9=2,1,0)</f>
        <v>1</v>
      </c>
      <c r="S9" s="30">
        <f t="shared" si="0"/>
        <v>0</v>
      </c>
      <c r="T9" s="35"/>
    </row>
    <row r="10" spans="2:20" ht="24">
      <c r="B10" s="25" t="s">
        <v>25</v>
      </c>
      <c r="C10" s="26" t="s">
        <v>27</v>
      </c>
      <c r="D10" s="26" t="s">
        <v>49</v>
      </c>
      <c r="E10" s="28">
        <v>21</v>
      </c>
      <c r="F10" s="28" t="s">
        <v>24</v>
      </c>
      <c r="G10" s="30">
        <v>8</v>
      </c>
      <c r="H10" s="28">
        <v>21</v>
      </c>
      <c r="I10" s="28" t="s">
        <v>24</v>
      </c>
      <c r="J10" s="30">
        <v>15</v>
      </c>
      <c r="K10" s="28"/>
      <c r="L10" s="28" t="s">
        <v>24</v>
      </c>
      <c r="M10" s="30"/>
      <c r="N10" s="31">
        <f>E10+H10+K10</f>
        <v>42</v>
      </c>
      <c r="O10" s="32">
        <f>G10+J10+M10</f>
        <v>23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36">
        <f t="shared" si="0"/>
        <v>1</v>
      </c>
      <c r="S10" s="30">
        <f t="shared" si="0"/>
        <v>0</v>
      </c>
      <c r="T10" s="35"/>
    </row>
    <row r="11" spans="2:20" ht="24">
      <c r="B11" s="25" t="s">
        <v>28</v>
      </c>
      <c r="C11" s="26" t="s">
        <v>66</v>
      </c>
      <c r="D11" s="26" t="s">
        <v>51</v>
      </c>
      <c r="E11" s="28">
        <v>21</v>
      </c>
      <c r="F11" s="28" t="s">
        <v>24</v>
      </c>
      <c r="G11" s="30">
        <v>8</v>
      </c>
      <c r="H11" s="28">
        <v>21</v>
      </c>
      <c r="I11" s="28" t="s">
        <v>24</v>
      </c>
      <c r="J11" s="30">
        <v>7</v>
      </c>
      <c r="K11" s="28"/>
      <c r="L11" s="28" t="s">
        <v>24</v>
      </c>
      <c r="M11" s="30"/>
      <c r="N11" s="31">
        <f>E11+H11+K11</f>
        <v>42</v>
      </c>
      <c r="O11" s="32">
        <f>G11+J11+M11</f>
        <v>15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36">
        <f t="shared" si="0"/>
        <v>1</v>
      </c>
      <c r="S11" s="30">
        <f t="shared" si="0"/>
        <v>0</v>
      </c>
      <c r="T11" s="35"/>
    </row>
    <row r="12" spans="2:20" ht="28.15" customHeight="1">
      <c r="B12" s="25" t="s">
        <v>31</v>
      </c>
      <c r="C12" s="26" t="s">
        <v>33</v>
      </c>
      <c r="D12" s="26" t="s">
        <v>72</v>
      </c>
      <c r="E12" s="28">
        <v>19</v>
      </c>
      <c r="F12" s="28" t="s">
        <v>24</v>
      </c>
      <c r="G12" s="30">
        <v>21</v>
      </c>
      <c r="H12" s="28">
        <v>21</v>
      </c>
      <c r="I12" s="28" t="s">
        <v>24</v>
      </c>
      <c r="J12" s="30">
        <v>18</v>
      </c>
      <c r="K12" s="28">
        <v>21</v>
      </c>
      <c r="L12" s="28" t="s">
        <v>24</v>
      </c>
      <c r="M12" s="30">
        <v>19</v>
      </c>
      <c r="N12" s="31">
        <f>E12+H12+K12</f>
        <v>61</v>
      </c>
      <c r="O12" s="32">
        <f>G12+J12+M12</f>
        <v>58</v>
      </c>
      <c r="P12" s="33">
        <f>IF(E12&gt;G12,1,0)+IF(H12&gt;J12,1,0)+IF(K12&gt;M12,1,0)</f>
        <v>2</v>
      </c>
      <c r="Q12" s="28">
        <f>IF(E12&lt;G12,1,0)+IF(H12&lt;J12,1,0)+IF(K12&lt;M12,1,0)</f>
        <v>1</v>
      </c>
      <c r="R12" s="36">
        <f t="shared" si="0"/>
        <v>1</v>
      </c>
      <c r="S12" s="30">
        <f t="shared" si="0"/>
        <v>0</v>
      </c>
      <c r="T12" s="35"/>
    </row>
    <row r="13" spans="2:20" ht="24">
      <c r="B13" s="37" t="s">
        <v>34</v>
      </c>
      <c r="C13" s="38" t="s">
        <v>69</v>
      </c>
      <c r="D13" s="38" t="s">
        <v>73</v>
      </c>
      <c r="E13" s="39">
        <v>21</v>
      </c>
      <c r="F13" s="40" t="s">
        <v>24</v>
      </c>
      <c r="G13" s="41">
        <v>14</v>
      </c>
      <c r="H13" s="39">
        <v>21</v>
      </c>
      <c r="I13" s="40" t="s">
        <v>24</v>
      </c>
      <c r="J13" s="41">
        <v>11</v>
      </c>
      <c r="K13" s="39"/>
      <c r="L13" s="40" t="s">
        <v>24</v>
      </c>
      <c r="M13" s="41"/>
      <c r="N13" s="31">
        <f>E13+H13+K13</f>
        <v>42</v>
      </c>
      <c r="O13" s="32">
        <f>G13+J13+M13</f>
        <v>25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42">
        <f t="shared" si="0"/>
        <v>1</v>
      </c>
      <c r="S13" s="30">
        <f t="shared" si="0"/>
        <v>0</v>
      </c>
      <c r="T13" s="43"/>
    </row>
    <row r="14" spans="2:20" ht="26.25">
      <c r="B14" s="44" t="s">
        <v>37</v>
      </c>
      <c r="C14" s="72" t="str">
        <f>IF(R14&gt;S14,D4,IF(S14&gt;R14,D5,"remíza"))</f>
        <v>BK Králův Dvůr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45">
        <f t="shared" ref="N14:S14" si="1">SUM(N9:N13)</f>
        <v>229</v>
      </c>
      <c r="O14" s="46">
        <f t="shared" si="1"/>
        <v>142</v>
      </c>
      <c r="P14" s="45">
        <f t="shared" si="1"/>
        <v>10</v>
      </c>
      <c r="Q14" s="47">
        <f t="shared" si="1"/>
        <v>1</v>
      </c>
      <c r="R14" s="45">
        <f t="shared" si="1"/>
        <v>5</v>
      </c>
      <c r="S14" s="46">
        <f t="shared" si="1"/>
        <v>0</v>
      </c>
      <c r="T14" s="48"/>
    </row>
    <row r="15" spans="2:20" ht="15">
      <c r="B15" s="49" t="s">
        <v>38</v>
      </c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 t="s">
        <v>39</v>
      </c>
    </row>
    <row r="16" spans="2:20">
      <c r="B16" s="53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1">
      <c r="B18" s="54" t="s">
        <v>41</v>
      </c>
      <c r="C18" s="50" t="s">
        <v>42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1" ht="15">
      <c r="B19" s="55"/>
      <c r="C19" s="50" t="s">
        <v>42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>
      <c r="B21" s="56" t="s">
        <v>43</v>
      </c>
      <c r="C21" s="50"/>
      <c r="D21" s="57"/>
      <c r="E21" s="56" t="s">
        <v>44</v>
      </c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2:21">
      <c r="B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>
      <c r="B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>
      <c r="B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>
      <c r="B25" s="6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>
      <c r="B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</sheetData>
  <sheetProtection selectLockedCells="1" selectUnlockedCells="1"/>
  <mergeCells count="15">
    <mergeCell ref="C14:M14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V26"/>
  <sheetViews>
    <sheetView zoomScale="80" zoomScaleNormal="80" workbookViewId="0">
      <selection activeCell="W14" sqref="W14"/>
    </sheetView>
  </sheetViews>
  <sheetFormatPr defaultColWidth="11.57031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22" width="9.140625" style="1" customWidth="1"/>
  </cols>
  <sheetData>
    <row r="2" spans="2:20" ht="26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5">
      <c r="B3" s="2" t="s">
        <v>1</v>
      </c>
      <c r="C3" s="3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15.75">
      <c r="B4" s="4" t="s">
        <v>3</v>
      </c>
      <c r="C4" s="5"/>
      <c r="D4" s="64" t="s">
        <v>46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5</v>
      </c>
      <c r="R4" s="65"/>
      <c r="S4" s="6" t="s">
        <v>6</v>
      </c>
      <c r="T4" s="7"/>
    </row>
    <row r="5" spans="2:20" ht="15.75">
      <c r="B5" s="4" t="s">
        <v>7</v>
      </c>
      <c r="C5" s="8"/>
      <c r="D5" s="66" t="s">
        <v>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 t="s">
        <v>9</v>
      </c>
      <c r="R5" s="67"/>
      <c r="S5" s="9" t="s">
        <v>10</v>
      </c>
      <c r="T5" s="7"/>
    </row>
    <row r="6" spans="2:20" ht="15">
      <c r="B6" s="10" t="s">
        <v>11</v>
      </c>
      <c r="C6" s="11"/>
      <c r="D6" s="68" t="s">
        <v>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"/>
      <c r="R6" s="13"/>
      <c r="S6" s="61">
        <v>2</v>
      </c>
      <c r="T6" s="15" t="s">
        <v>13</v>
      </c>
    </row>
    <row r="7" spans="2:20" ht="15.75">
      <c r="B7" s="16"/>
      <c r="C7" s="17" t="s">
        <v>14</v>
      </c>
      <c r="D7" s="17" t="s">
        <v>15</v>
      </c>
      <c r="E7" s="69" t="s">
        <v>16</v>
      </c>
      <c r="F7" s="69"/>
      <c r="G7" s="69"/>
      <c r="H7" s="69"/>
      <c r="I7" s="69"/>
      <c r="J7" s="69"/>
      <c r="K7" s="69"/>
      <c r="L7" s="69"/>
      <c r="M7" s="69"/>
      <c r="N7" s="70" t="s">
        <v>17</v>
      </c>
      <c r="O7" s="70"/>
      <c r="P7" s="70" t="s">
        <v>18</v>
      </c>
      <c r="Q7" s="70"/>
      <c r="R7" s="70" t="s">
        <v>19</v>
      </c>
      <c r="S7" s="70"/>
      <c r="T7" s="18" t="s">
        <v>20</v>
      </c>
    </row>
    <row r="8" spans="2:20" ht="15.75">
      <c r="B8" s="19"/>
      <c r="C8" s="20"/>
      <c r="D8" s="21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1"/>
      <c r="M8" s="71"/>
      <c r="N8" s="22"/>
      <c r="O8" s="23"/>
      <c r="P8" s="22"/>
      <c r="Q8" s="23"/>
      <c r="R8" s="22"/>
      <c r="S8" s="23"/>
      <c r="T8" s="24"/>
    </row>
    <row r="9" spans="2:20" ht="24">
      <c r="B9" s="25" t="s">
        <v>21</v>
      </c>
      <c r="C9" s="26" t="s">
        <v>48</v>
      </c>
      <c r="D9" s="27" t="s">
        <v>74</v>
      </c>
      <c r="E9" s="28">
        <v>0</v>
      </c>
      <c r="F9" s="29" t="s">
        <v>24</v>
      </c>
      <c r="G9" s="30">
        <v>21</v>
      </c>
      <c r="H9" s="28">
        <v>3</v>
      </c>
      <c r="I9" s="29" t="s">
        <v>24</v>
      </c>
      <c r="J9" s="30">
        <v>21</v>
      </c>
      <c r="K9" s="28"/>
      <c r="L9" s="29" t="s">
        <v>24</v>
      </c>
      <c r="M9" s="30"/>
      <c r="N9" s="31">
        <f>E9+H9+K9</f>
        <v>3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34">
        <f t="shared" ref="R9:S13" si="0">IF(P9=2,1,0)</f>
        <v>0</v>
      </c>
      <c r="S9" s="30">
        <f t="shared" si="0"/>
        <v>1</v>
      </c>
      <c r="T9" s="35"/>
    </row>
    <row r="10" spans="2:20" ht="24">
      <c r="B10" s="25" t="s">
        <v>25</v>
      </c>
      <c r="C10" s="26" t="s">
        <v>75</v>
      </c>
      <c r="D10" s="26" t="s">
        <v>26</v>
      </c>
      <c r="E10" s="28">
        <v>3</v>
      </c>
      <c r="F10" s="28" t="s">
        <v>24</v>
      </c>
      <c r="G10" s="30">
        <v>21</v>
      </c>
      <c r="H10" s="28">
        <v>6</v>
      </c>
      <c r="I10" s="28" t="s">
        <v>24</v>
      </c>
      <c r="J10" s="30">
        <v>21</v>
      </c>
      <c r="K10" s="28"/>
      <c r="L10" s="28" t="s">
        <v>24</v>
      </c>
      <c r="M10" s="30"/>
      <c r="N10" s="31">
        <f>E10+H10+K10</f>
        <v>9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36">
        <f t="shared" si="0"/>
        <v>0</v>
      </c>
      <c r="S10" s="30">
        <f t="shared" si="0"/>
        <v>1</v>
      </c>
      <c r="T10" s="35"/>
    </row>
    <row r="11" spans="2:20" ht="24">
      <c r="B11" s="25" t="s">
        <v>28</v>
      </c>
      <c r="C11" s="26" t="s">
        <v>52</v>
      </c>
      <c r="D11" s="26" t="s">
        <v>76</v>
      </c>
      <c r="E11" s="28">
        <v>3</v>
      </c>
      <c r="F11" s="28" t="s">
        <v>24</v>
      </c>
      <c r="G11" s="30">
        <v>21</v>
      </c>
      <c r="H11" s="28">
        <v>12</v>
      </c>
      <c r="I11" s="28" t="s">
        <v>24</v>
      </c>
      <c r="J11" s="30">
        <v>21</v>
      </c>
      <c r="K11" s="28"/>
      <c r="L11" s="28" t="s">
        <v>24</v>
      </c>
      <c r="M11" s="30"/>
      <c r="N11" s="31">
        <f>E11+H11+K11</f>
        <v>15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36">
        <f t="shared" si="0"/>
        <v>0</v>
      </c>
      <c r="S11" s="30">
        <f t="shared" si="0"/>
        <v>1</v>
      </c>
      <c r="T11" s="35"/>
    </row>
    <row r="12" spans="2:20" ht="29.1" customHeight="1">
      <c r="B12" s="25" t="s">
        <v>31</v>
      </c>
      <c r="C12" s="26" t="s">
        <v>54</v>
      </c>
      <c r="D12" s="26" t="s">
        <v>62</v>
      </c>
      <c r="E12" s="28">
        <v>6</v>
      </c>
      <c r="F12" s="28" t="s">
        <v>24</v>
      </c>
      <c r="G12" s="30">
        <v>21</v>
      </c>
      <c r="H12" s="28">
        <v>8</v>
      </c>
      <c r="I12" s="28" t="s">
        <v>24</v>
      </c>
      <c r="J12" s="30">
        <v>21</v>
      </c>
      <c r="K12" s="28"/>
      <c r="L12" s="28" t="s">
        <v>24</v>
      </c>
      <c r="M12" s="30"/>
      <c r="N12" s="31">
        <f>E12+H12+K12</f>
        <v>14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36">
        <f t="shared" si="0"/>
        <v>0</v>
      </c>
      <c r="S12" s="30">
        <f t="shared" si="0"/>
        <v>1</v>
      </c>
      <c r="T12" s="35"/>
    </row>
    <row r="13" spans="2:20" ht="24">
      <c r="B13" s="37" t="s">
        <v>34</v>
      </c>
      <c r="C13" s="38" t="s">
        <v>77</v>
      </c>
      <c r="D13" s="38" t="s">
        <v>78</v>
      </c>
      <c r="E13" s="39">
        <v>7</v>
      </c>
      <c r="F13" s="40" t="s">
        <v>24</v>
      </c>
      <c r="G13" s="41">
        <v>21</v>
      </c>
      <c r="H13" s="39">
        <v>13</v>
      </c>
      <c r="I13" s="40" t="s">
        <v>24</v>
      </c>
      <c r="J13" s="41">
        <v>21</v>
      </c>
      <c r="K13" s="39"/>
      <c r="L13" s="40" t="s">
        <v>24</v>
      </c>
      <c r="M13" s="41"/>
      <c r="N13" s="31">
        <f>E13+H13+K13</f>
        <v>20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42">
        <f t="shared" si="0"/>
        <v>0</v>
      </c>
      <c r="S13" s="30">
        <f t="shared" si="0"/>
        <v>1</v>
      </c>
      <c r="T13" s="43"/>
    </row>
    <row r="14" spans="2:20" ht="26.25">
      <c r="B14" s="44" t="s">
        <v>37</v>
      </c>
      <c r="C14" s="72" t="str">
        <f>IF(R14&gt;S14,D4,IF(S14&gt;R14,D5,"remíza"))</f>
        <v>BK 73 Deltacar Benátky n.J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45">
        <f t="shared" ref="N14:S14" si="1">SUM(N9:N13)</f>
        <v>61</v>
      </c>
      <c r="O14" s="46">
        <f t="shared" si="1"/>
        <v>210</v>
      </c>
      <c r="P14" s="45">
        <f t="shared" si="1"/>
        <v>0</v>
      </c>
      <c r="Q14" s="47">
        <f t="shared" si="1"/>
        <v>10</v>
      </c>
      <c r="R14" s="45">
        <f t="shared" si="1"/>
        <v>0</v>
      </c>
      <c r="S14" s="46">
        <f t="shared" si="1"/>
        <v>5</v>
      </c>
      <c r="T14" s="48"/>
    </row>
    <row r="15" spans="2:20" ht="15">
      <c r="B15" s="49" t="s">
        <v>38</v>
      </c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 t="s">
        <v>39</v>
      </c>
    </row>
    <row r="16" spans="2:20">
      <c r="B16" s="53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2:21">
      <c r="B18" s="54" t="s">
        <v>41</v>
      </c>
      <c r="C18" s="50" t="s">
        <v>42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1" ht="15">
      <c r="B19" s="55"/>
      <c r="C19" s="50" t="s">
        <v>42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>
      <c r="B21" s="56" t="s">
        <v>43</v>
      </c>
      <c r="C21" s="50"/>
      <c r="D21" s="57"/>
      <c r="E21" s="56" t="s">
        <v>44</v>
      </c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2:21">
      <c r="B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>
      <c r="B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>
      <c r="B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>
      <c r="B25" s="6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>
      <c r="B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</sheetData>
  <sheetProtection selectLockedCells="1" selectUnlockedCells="1"/>
  <mergeCells count="15">
    <mergeCell ref="C14:M14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DeltacarBen x KrálDvůr</vt:lpstr>
      <vt:lpstr>JuniorBen x Kladno</vt:lpstr>
      <vt:lpstr>JuniorBen x DeltacarBen</vt:lpstr>
      <vt:lpstr>KrálDvůr x Kladno</vt:lpstr>
      <vt:lpstr>KrálDvůr x JuniorBen</vt:lpstr>
      <vt:lpstr>Kladno x DeltacarBen</vt:lpstr>
      <vt:lpstr>'DeltacarBen x KrálDvůr'!Oblast_tisku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LuckaK</dc:creator>
  <cp:lastModifiedBy>LuckaK</cp:lastModifiedBy>
  <dcterms:created xsi:type="dcterms:W3CDTF">2017-10-22T11:25:10Z</dcterms:created>
  <dcterms:modified xsi:type="dcterms:W3CDTF">2017-10-22T11:25:10Z</dcterms:modified>
</cp:coreProperties>
</file>