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5480" windowHeight="11640" tabRatio="796" activeTab="0"/>
  </bookViews>
  <sheets>
    <sheet name="Konecne poradi" sheetId="1" r:id="rId1"/>
    <sheet name="1-6 pavouk" sheetId="2" r:id="rId2"/>
    <sheet name="F" sheetId="3" r:id="rId3"/>
    <sheet name="O 3.místo" sheetId="4" r:id="rId4"/>
    <sheet name="SF" sheetId="5" r:id="rId5"/>
    <sheet name="SF (2)" sheetId="6" r:id="rId6"/>
    <sheet name="Čf" sheetId="7" r:id="rId7"/>
    <sheet name="Čf (2)" sheetId="8" r:id="rId8"/>
    <sheet name="o 5.místo" sheetId="9" r:id="rId9"/>
    <sheet name="F79" sheetId="10" r:id="rId10"/>
    <sheet name="F79_2-3" sheetId="11" r:id="rId11"/>
    <sheet name="F79_3-1" sheetId="12" r:id="rId12"/>
    <sheet name="F79_1-2" sheetId="13" r:id="rId13"/>
    <sheet name="Skup_A" sheetId="14" r:id="rId14"/>
    <sheet name="A_2-3" sheetId="15" r:id="rId15"/>
    <sheet name="A_3-1" sheetId="16" r:id="rId16"/>
    <sheet name="A_1-2" sheetId="17" r:id="rId17"/>
    <sheet name="Skup_B" sheetId="18" r:id="rId18"/>
    <sheet name="B_2-3" sheetId="19" r:id="rId19"/>
    <sheet name="B_3-1" sheetId="20" r:id="rId20"/>
    <sheet name="B_1-2" sheetId="21" r:id="rId21"/>
    <sheet name="Skup_C" sheetId="22" r:id="rId22"/>
    <sheet name="C_2-3" sheetId="23" r:id="rId23"/>
    <sheet name="C_3-1" sheetId="24" r:id="rId24"/>
    <sheet name="C_1-2" sheetId="25" r:id="rId25"/>
  </sheets>
  <definedNames>
    <definedName name="_xlnm.Print_Area" localSheetId="16">'A_1-2'!$A$1:$S$28</definedName>
    <definedName name="_xlnm.Print_Area" localSheetId="14">'A_2-3'!$A$1:$S$28</definedName>
    <definedName name="_xlnm.Print_Area" localSheetId="15">'A_3-1'!$A$1:$S$28</definedName>
    <definedName name="_xlnm.Print_Area" localSheetId="20">'B_1-2'!$A$1:$S$28</definedName>
    <definedName name="_xlnm.Print_Area" localSheetId="18">'B_2-3'!$A$1:$S$28</definedName>
    <definedName name="_xlnm.Print_Area" localSheetId="19">'B_3-1'!$A$1:$S$28</definedName>
    <definedName name="_xlnm.Print_Area" localSheetId="24">'C_1-2'!$A$1:$S$28</definedName>
    <definedName name="_xlnm.Print_Area" localSheetId="22">'C_2-3'!$A$1:$S$28</definedName>
    <definedName name="_xlnm.Print_Area" localSheetId="23">'C_3-1'!$A$1:$S$28</definedName>
    <definedName name="_xlnm.Print_Area" localSheetId="6">'Čf'!$A$1:$S$27</definedName>
    <definedName name="_xlnm.Print_Area" localSheetId="7">'Čf (2)'!$A$1:$S$28</definedName>
    <definedName name="_xlnm.Print_Area" localSheetId="2">'F'!$A$1:$S$28</definedName>
    <definedName name="_xlnm.Print_Area" localSheetId="9">'F79'!$A$1:$X$21</definedName>
    <definedName name="_xlnm.Print_Area" localSheetId="12">'F79_1-2'!$A$1:$S$28</definedName>
    <definedName name="_xlnm.Print_Area" localSheetId="10">'F79_2-3'!$A$1:$S$28</definedName>
    <definedName name="_xlnm.Print_Area" localSheetId="11">'F79_3-1'!$A$1:$S$28</definedName>
    <definedName name="_xlnm.Print_Area" localSheetId="3">'O 3.místo'!$A$1:$S$28</definedName>
    <definedName name="_xlnm.Print_Area" localSheetId="8">'o 5.místo'!$A$1:$S$28</definedName>
    <definedName name="_xlnm.Print_Area" localSheetId="4">'SF'!$A$1:$S$28</definedName>
    <definedName name="_xlnm.Print_Area" localSheetId="5">'SF (2)'!$A$1:$S$28</definedName>
    <definedName name="_xlnm.Print_Area" localSheetId="13">'Skup_A'!$A$1:$X$21</definedName>
    <definedName name="_xlnm.Print_Area" localSheetId="17">'Skup_B'!$A$1:$X$21</definedName>
    <definedName name="_xlnm.Print_Area" localSheetId="21">'Skup_C'!$A$1:$X$21</definedName>
  </definedNames>
  <calcPr fullCalcOnLoad="1"/>
</workbook>
</file>

<file path=xl/sharedStrings.xml><?xml version="1.0" encoding="utf-8"?>
<sst xmlns="http://schemas.openxmlformats.org/spreadsheetml/2006/main" count="1769" uniqueCount="250">
  <si>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</si>
  <si>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</si>
  <si>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</si>
  <si>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</si>
  <si>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</si>
  <si>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</si>
  <si>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</si>
  <si>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</si>
  <si>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</si>
  <si>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</si>
  <si>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</si>
  <si>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</si>
  <si>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</si>
  <si>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</si>
  <si>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</si>
  <si>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</si>
  <si>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</si>
  <si>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</si>
  <si>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</si>
  <si>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</si>
  <si>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</si>
  <si>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</si>
  <si>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body</t>
  </si>
  <si>
    <t>pořadí</t>
  </si>
  <si>
    <t>1. kolo</t>
  </si>
  <si>
    <t>2. kolo</t>
  </si>
  <si>
    <t>3. kolo</t>
  </si>
  <si>
    <t>Pořadí zápasů :</t>
  </si>
  <si>
    <t>2-3</t>
  </si>
  <si>
    <t>sety</t>
  </si>
  <si>
    <t>zápasy</t>
  </si>
  <si>
    <t>míče</t>
  </si>
  <si>
    <t>Český Krumlov</t>
  </si>
  <si>
    <t>Skupina "A"</t>
  </si>
  <si>
    <t>Skupina "B"</t>
  </si>
  <si>
    <t>1-x</t>
  </si>
  <si>
    <t>3-x</t>
  </si>
  <si>
    <t>1-2</t>
  </si>
  <si>
    <t>2-x</t>
  </si>
  <si>
    <t>3-1</t>
  </si>
  <si>
    <t>TURNAJ REGIONÁLNÍCH VÝBĚRŮ U13 O ČESKOKRUMLOVSKÝ POHÁR</t>
  </si>
  <si>
    <t>Skupina "C"</t>
  </si>
  <si>
    <t>Skupina C</t>
  </si>
  <si>
    <t>Skupina B</t>
  </si>
  <si>
    <t>Skupina A</t>
  </si>
  <si>
    <t>7. - 9. místo</t>
  </si>
  <si>
    <t>Soutěž:</t>
  </si>
  <si>
    <t>Místo konání: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</si>
  <si>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</si>
  <si>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</si>
  <si>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</si>
  <si>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</si>
  <si>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</si>
  <si>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</si>
  <si>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</si>
  <si>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</si>
  <si>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</si>
  <si>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Votava Radek</t>
  </si>
  <si>
    <t xml:space="preserve">volno </t>
  </si>
  <si>
    <t>volno</t>
  </si>
  <si>
    <t>1-3</t>
  </si>
  <si>
    <t>Čtvrtfinále</t>
  </si>
  <si>
    <t>Semifinále</t>
  </si>
  <si>
    <t>o 3. místo</t>
  </si>
  <si>
    <t>o 5. místo</t>
  </si>
  <si>
    <t>semifinále</t>
  </si>
  <si>
    <t xml:space="preserve">finále </t>
  </si>
  <si>
    <t xml:space="preserve">vítěz </t>
  </si>
  <si>
    <t>Finále</t>
  </si>
  <si>
    <t>O 5. místo</t>
  </si>
  <si>
    <t>O 3. místo</t>
  </si>
  <si>
    <t xml:space="preserve">       </t>
  </si>
  <si>
    <t>27.-28.4.2019</t>
  </si>
  <si>
    <t>Radek Votava</t>
  </si>
  <si>
    <t>31. ročník TURNAJE REGIONÁLNÍCH VÝBĚRŮ kategorie U 13 O ČESKOKRUMLOVSKÝ POHÁR</t>
  </si>
  <si>
    <t>Český Krumlov 27. - 28. 4. 2019</t>
  </si>
  <si>
    <t>.................................................................................................................................................................................................................................................</t>
  </si>
  <si>
    <t>31. ROČNÍK TURNAJE REGIONÁLNÍCH VÝBĚRŮ U13 O ČESKOKRUMLOVSKÝ POHÁR</t>
  </si>
  <si>
    <t>27. - 28. 4. 2019</t>
  </si>
  <si>
    <t>KONEČNÉ POŘADÍ 2019</t>
  </si>
  <si>
    <t>Výběr Prahy</t>
  </si>
  <si>
    <t>Jižní Čechy "A"</t>
  </si>
  <si>
    <t>Severní Morava</t>
  </si>
  <si>
    <t>Jižní Morava</t>
  </si>
  <si>
    <t>Jižní Čechy "B"</t>
  </si>
  <si>
    <t>Střední Čechy</t>
  </si>
  <si>
    <t>Východní Čechy</t>
  </si>
  <si>
    <t>Severní Čechy</t>
  </si>
  <si>
    <t>Západní Čechy</t>
  </si>
  <si>
    <t>Mikula - Šlosarová</t>
  </si>
  <si>
    <t>Simon</t>
  </si>
  <si>
    <t>Skrčená - Čiháková</t>
  </si>
  <si>
    <t>Simon - Martinec</t>
  </si>
  <si>
    <t>Čiháková</t>
  </si>
  <si>
    <t>Skrčená</t>
  </si>
  <si>
    <t>Martinec</t>
  </si>
  <si>
    <t>Veselík - Vicendová</t>
  </si>
  <si>
    <t>Fenclová - Štafflová</t>
  </si>
  <si>
    <t>Veselík - Kašša</t>
  </si>
  <si>
    <t>Vicendová</t>
  </si>
  <si>
    <t>Fenclová</t>
  </si>
  <si>
    <t>Moura de Andrade</t>
  </si>
  <si>
    <t>Kašša</t>
  </si>
  <si>
    <t>Štych - Chocholoušková</t>
  </si>
  <si>
    <t>Grznárová - Burdová</t>
  </si>
  <si>
    <t>Štych - Kerpl</t>
  </si>
  <si>
    <t>Burdová</t>
  </si>
  <si>
    <t>Chocholoušková</t>
  </si>
  <si>
    <t xml:space="preserve">Kerpl </t>
  </si>
  <si>
    <t>Klokan</t>
  </si>
  <si>
    <t>Křivka - Malá</t>
  </si>
  <si>
    <t>Vrzáčková - Malá</t>
  </si>
  <si>
    <t>Andělová</t>
  </si>
  <si>
    <t>Vrzáčková</t>
  </si>
  <si>
    <t>Patzák</t>
  </si>
  <si>
    <t>Slavík</t>
  </si>
  <si>
    <t>Havlíček - Fíglová</t>
  </si>
  <si>
    <t>Havlíček - Thor</t>
  </si>
  <si>
    <t>Dobešová</t>
  </si>
  <si>
    <t>Thor</t>
  </si>
  <si>
    <t>Horák</t>
  </si>
  <si>
    <t>Zubr - Kubáková</t>
  </si>
  <si>
    <t>Půlpánová - Reitingerová</t>
  </si>
  <si>
    <t>Zubr - Puffr</t>
  </si>
  <si>
    <t>Kubáková</t>
  </si>
  <si>
    <t>Pavliš</t>
  </si>
  <si>
    <t>Puffr</t>
  </si>
  <si>
    <t>Fliglová - Hanzlová</t>
  </si>
  <si>
    <t>1. Dvouhra chlapců</t>
  </si>
  <si>
    <t>2. Dvouhra chlapců</t>
  </si>
  <si>
    <t>1. Dvouhra dívek</t>
  </si>
  <si>
    <t>2. Dvouhra dívek</t>
  </si>
  <si>
    <t>Čtyřhra chlapců</t>
  </si>
  <si>
    <t>Štych -Kerpl</t>
  </si>
  <si>
    <t>Čtyřhra dívek</t>
  </si>
  <si>
    <t>Smíšená čtyřhra</t>
  </si>
  <si>
    <t>Patzák - Slavík</t>
  </si>
  <si>
    <t>Konigová</t>
  </si>
  <si>
    <t>Reitingerová</t>
  </si>
  <si>
    <t>Titěra - Maixnerová</t>
  </si>
  <si>
    <t>Čepela</t>
  </si>
  <si>
    <t>Strejček</t>
  </si>
  <si>
    <t>Vránová</t>
  </si>
  <si>
    <t>Tománková</t>
  </si>
  <si>
    <t>Coufal - Čepela</t>
  </si>
  <si>
    <t>Osičková - Maixnerová</t>
  </si>
  <si>
    <t>Jurný - Mikešová</t>
  </si>
  <si>
    <t>Bouberle</t>
  </si>
  <si>
    <t>Pražák</t>
  </si>
  <si>
    <t>Mikešová</t>
  </si>
  <si>
    <t>Fišerová</t>
  </si>
  <si>
    <t>Bouberle - Jurný</t>
  </si>
  <si>
    <t>Bouberlová - Fišerová</t>
  </si>
  <si>
    <t>Kupec - Sogelová</t>
  </si>
  <si>
    <t>Raška Jakub</t>
  </si>
  <si>
    <t xml:space="preserve">Kupec  </t>
  </si>
  <si>
    <t>Czajová</t>
  </si>
  <si>
    <t>Holá</t>
  </si>
  <si>
    <t>Raška Jakub - Oswald</t>
  </si>
  <si>
    <t>Czajová - Říhovská</t>
  </si>
  <si>
    <t>Pavliš - Půlpánová</t>
  </si>
  <si>
    <t>Zubr</t>
  </si>
  <si>
    <t>Kubáková - Reitingerová</t>
  </si>
  <si>
    <t>Puffr - Pavliš</t>
  </si>
  <si>
    <t xml:space="preserve">Křivka  </t>
  </si>
  <si>
    <t>Malá</t>
  </si>
  <si>
    <t>Andělová - Vrzáčková</t>
  </si>
  <si>
    <t>Veselík</t>
  </si>
  <si>
    <t>Štafflová</t>
  </si>
  <si>
    <t>Kašša - Moura de Andrade</t>
  </si>
  <si>
    <t>Fenclová - Vicendová</t>
  </si>
  <si>
    <t>Moura de Andrade - Štafflová</t>
  </si>
  <si>
    <t>Štych - Grznárová</t>
  </si>
  <si>
    <t>Kerpl</t>
  </si>
  <si>
    <t>Grznárová</t>
  </si>
  <si>
    <t>Chocholoušková - Burdová</t>
  </si>
  <si>
    <t>Vránová - Osičková</t>
  </si>
  <si>
    <t>Bouberle - Bouberlová</t>
  </si>
  <si>
    <t>Jurný</t>
  </si>
  <si>
    <t>Bouberová</t>
  </si>
  <si>
    <t>Mikešová - Fišerová</t>
  </si>
  <si>
    <t>Martinec - Simon</t>
  </si>
  <si>
    <t>Havlíček - Fliglová</t>
  </si>
  <si>
    <t xml:space="preserve">Havlíček  </t>
  </si>
  <si>
    <t>Hanzlová</t>
  </si>
  <si>
    <t>Chovanec -Thor</t>
  </si>
  <si>
    <t>B2 - Střední Čechy</t>
  </si>
  <si>
    <t>Oswald - Sogelová</t>
  </si>
  <si>
    <t>Kupec</t>
  </si>
  <si>
    <t>Říhovská</t>
  </si>
  <si>
    <t>Raška Jakub - Raška Libor</t>
  </si>
  <si>
    <t>B1 - Jižní Čechy "A"</t>
  </si>
  <si>
    <t>Zubr - Půlpánová</t>
  </si>
  <si>
    <t>Puffr - Zubr</t>
  </si>
  <si>
    <t xml:space="preserve">Kubáková - Reitingerová </t>
  </si>
  <si>
    <t>Slavík - Andělová</t>
  </si>
  <si>
    <t>Křivka</t>
  </si>
  <si>
    <t>Patzák - Křivka</t>
  </si>
  <si>
    <t>Malá - Vrzáčková</t>
  </si>
  <si>
    <t>A2 - Severní Čechy</t>
  </si>
  <si>
    <t>Simon - Skrčená</t>
  </si>
  <si>
    <t xml:space="preserve">Simon  </t>
  </si>
  <si>
    <t>Martinec - Mikula</t>
  </si>
  <si>
    <t>Šlosarová - Čiháková</t>
  </si>
  <si>
    <t>Kerpl - Grznárová</t>
  </si>
  <si>
    <t>Štych</t>
  </si>
  <si>
    <t>Klokan - Kerpl</t>
  </si>
  <si>
    <t>Burdová - Chocholoušková</t>
  </si>
  <si>
    <t>Havlíček - Hanzlová</t>
  </si>
  <si>
    <t>Fliglová</t>
  </si>
  <si>
    <t>Thor - Havlíček</t>
  </si>
  <si>
    <t>Raška Jakub - Sogelová</t>
  </si>
  <si>
    <t>Oswald</t>
  </si>
  <si>
    <t>Sogelová</t>
  </si>
  <si>
    <t>Czajová - Říhovska</t>
  </si>
  <si>
    <t>SČ</t>
  </si>
  <si>
    <t>ZČ</t>
  </si>
  <si>
    <t>Praha</t>
  </si>
  <si>
    <t>STŘČ</t>
  </si>
  <si>
    <t>VČ</t>
  </si>
  <si>
    <t>JČ</t>
  </si>
  <si>
    <t>JM</t>
  </si>
  <si>
    <t>SM</t>
  </si>
  <si>
    <t>4-3</t>
  </si>
  <si>
    <t>SEVČ</t>
  </si>
  <si>
    <t>5-2</t>
  </si>
  <si>
    <t xml:space="preserve">Bouberle  </t>
  </si>
  <si>
    <t xml:space="preserve">Titěra  </t>
  </si>
  <si>
    <t>Čepela - Coufal</t>
  </si>
  <si>
    <t>Maixnerová - Osičkoá</t>
  </si>
  <si>
    <t>Kašša - Fenclová</t>
  </si>
  <si>
    <t xml:space="preserve">Kašša  </t>
  </si>
  <si>
    <t>Veselík - Moura de Andrade</t>
  </si>
  <si>
    <t>Štafflová - Fenclová</t>
  </si>
  <si>
    <t>Pražák - Jurný</t>
  </si>
  <si>
    <t>Königová</t>
  </si>
  <si>
    <t>Hanzlová - Königová</t>
  </si>
  <si>
    <t>Křivka - Andělová</t>
  </si>
  <si>
    <t>Slavík - Patzák</t>
  </si>
  <si>
    <t xml:space="preserve">Kašša </t>
  </si>
  <si>
    <t xml:space="preserve">Moura de Andrade </t>
  </si>
  <si>
    <t>Kašša - Veselík</t>
  </si>
  <si>
    <t xml:space="preserve">Simon - Martinec </t>
  </si>
  <si>
    <t>Oswald - Raška Libor</t>
  </si>
  <si>
    <t>Czajová - Holá</t>
  </si>
  <si>
    <t>Titěra - Vránová</t>
  </si>
  <si>
    <t>Štych - Klokan</t>
  </si>
  <si>
    <t>Havliček - Thor</t>
  </si>
  <si>
    <t xml:space="preserve">Výběr Prahy </t>
  </si>
  <si>
    <t xml:space="preserve">Střední Čechy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</si>
</sst>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5"/>
      <name val="Arial CE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4"/>
      <name val="Arial CE"/>
      <family val="2"/>
    </font>
    <font>
      <b/>
      <sz val="35"/>
      <name val="Arial CE"/>
      <family val="0"/>
    </font>
    <font>
      <b/>
      <sz val="25"/>
      <name val="Arial CE"/>
      <family val="0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39" fillId="12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48" fillId="7" borderId="8" applyNumberFormat="0" applyAlignment="0" applyProtection="0"/>
    <xf numFmtId="0" fontId="49" fillId="13" borderId="8" applyNumberFormat="0" applyAlignment="0" applyProtection="0"/>
    <xf numFmtId="0" fontId="50" fillId="13" borderId="9" applyNumberFormat="0" applyAlignment="0" applyProtection="0"/>
    <xf numFmtId="0" fontId="51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41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20" xfId="55" applyFont="1" applyBorder="1">
      <alignment horizontal="center" vertical="center"/>
      <protection/>
    </xf>
    <xf numFmtId="44" fontId="11" fillId="0" borderId="21" xfId="41" applyFont="1" applyBorder="1">
      <alignment horizontal="center"/>
    </xf>
    <xf numFmtId="0" fontId="11" fillId="0" borderId="21" xfId="55" applyFont="1" applyBorder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40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4" xfId="51" applyFont="1" applyBorder="1" applyAlignment="1">
      <alignment vertical="center"/>
      <protection/>
    </xf>
    <xf numFmtId="0" fontId="0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30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37" xfId="40" applyFont="1" applyBorder="1" applyAlignment="1">
      <alignment horizontal="center" vertical="center" wrapText="1"/>
      <protection/>
    </xf>
    <xf numFmtId="0" fontId="12" fillId="0" borderId="38" xfId="40" applyFont="1" applyBorder="1" applyAlignment="1">
      <alignment horizontal="centerContinuous" vertical="center"/>
      <protection/>
    </xf>
    <xf numFmtId="0" fontId="9" fillId="0" borderId="21" xfId="40" applyFont="1" applyBorder="1" applyAlignment="1">
      <alignment horizontal="centerContinuous" vertical="center"/>
      <protection/>
    </xf>
    <xf numFmtId="0" fontId="9" fillId="0" borderId="22" xfId="40" applyFont="1" applyBorder="1" applyAlignment="1">
      <alignment horizontal="centerContinuous" vertical="center"/>
      <protection/>
    </xf>
    <xf numFmtId="0" fontId="9" fillId="0" borderId="39" xfId="40" applyFont="1" applyBorder="1" applyAlignment="1">
      <alignment horizontal="centerContinuous" vertical="center"/>
      <protection/>
    </xf>
    <xf numFmtId="0" fontId="19" fillId="0" borderId="40" xfId="0" applyNumberFormat="1" applyFont="1" applyBorder="1" applyAlignment="1">
      <alignment horizontal="left" vertical="center"/>
    </xf>
    <xf numFmtId="0" fontId="21" fillId="0" borderId="41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left" vertical="center"/>
    </xf>
    <xf numFmtId="0" fontId="19" fillId="0" borderId="43" xfId="0" applyNumberFormat="1" applyFont="1" applyBorder="1" applyAlignment="1">
      <alignment horizontal="right"/>
    </xf>
    <xf numFmtId="0" fontId="19" fillId="0" borderId="44" xfId="0" applyNumberFormat="1" applyFont="1" applyBorder="1" applyAlignment="1">
      <alignment horizontal="left" vertical="center"/>
    </xf>
    <xf numFmtId="0" fontId="19" fillId="0" borderId="43" xfId="0" applyNumberFormat="1" applyFont="1" applyBorder="1" applyAlignment="1">
      <alignment horizontal="left" vertical="center"/>
    </xf>
    <xf numFmtId="0" fontId="0" fillId="0" borderId="44" xfId="0" applyNumberFormat="1" applyFont="1" applyBorder="1" applyAlignment="1">
      <alignment horizontal="center"/>
    </xf>
    <xf numFmtId="0" fontId="19" fillId="0" borderId="44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45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left" vertical="center"/>
    </xf>
    <xf numFmtId="0" fontId="19" fillId="0" borderId="4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right" vertical="center"/>
    </xf>
    <xf numFmtId="0" fontId="11" fillId="0" borderId="14" xfId="59" applyFont="1" applyBorder="1" applyAlignment="1">
      <alignment horizontal="left" vertical="center" indent="1"/>
      <protection/>
    </xf>
    <xf numFmtId="0" fontId="0" fillId="0" borderId="0" xfId="0" applyFont="1" applyBorder="1" applyAlignment="1">
      <alignment/>
    </xf>
    <xf numFmtId="0" fontId="19" fillId="0" borderId="48" xfId="0" applyNumberFormat="1" applyFont="1" applyBorder="1" applyAlignment="1">
      <alignment horizontal="right" vertical="center"/>
    </xf>
    <xf numFmtId="0" fontId="2" fillId="0" borderId="49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49" fontId="0" fillId="0" borderId="50" xfId="0" applyNumberFormat="1" applyFont="1" applyBorder="1" applyAlignment="1">
      <alignment/>
    </xf>
    <xf numFmtId="0" fontId="9" fillId="0" borderId="51" xfId="40" applyFont="1" applyBorder="1" applyAlignment="1">
      <alignment horizontal="center" vertical="center" wrapText="1"/>
      <protection/>
    </xf>
    <xf numFmtId="0" fontId="19" fillId="0" borderId="52" xfId="0" applyNumberFormat="1" applyFont="1" applyBorder="1" applyAlignment="1">
      <alignment horizontal="right" vertical="center"/>
    </xf>
    <xf numFmtId="0" fontId="15" fillId="0" borderId="52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left" vertical="center"/>
    </xf>
    <xf numFmtId="0" fontId="21" fillId="0" borderId="53" xfId="0" applyNumberFormat="1" applyFont="1" applyBorder="1" applyAlignment="1">
      <alignment horizontal="right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left" vertical="center"/>
    </xf>
    <xf numFmtId="0" fontId="2" fillId="0" borderId="54" xfId="0" applyNumberFormat="1" applyFont="1" applyBorder="1" applyAlignment="1">
      <alignment horizontal="right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left" vertical="center"/>
    </xf>
    <xf numFmtId="0" fontId="15" fillId="2" borderId="48" xfId="0" applyNumberFormat="1" applyFont="1" applyFill="1" applyBorder="1" applyAlignment="1">
      <alignment vertical="center"/>
    </xf>
    <xf numFmtId="0" fontId="15" fillId="2" borderId="44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vertical="center"/>
    </xf>
    <xf numFmtId="0" fontId="15" fillId="2" borderId="47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5" fillId="2" borderId="55" xfId="0" applyNumberFormat="1" applyFont="1" applyFill="1" applyBorder="1" applyAlignment="1">
      <alignment vertical="center"/>
    </xf>
    <xf numFmtId="0" fontId="15" fillId="2" borderId="49" xfId="0" applyNumberFormat="1" applyFont="1" applyFill="1" applyBorder="1" applyAlignment="1">
      <alignment vertical="center"/>
    </xf>
    <xf numFmtId="0" fontId="15" fillId="2" borderId="18" xfId="0" applyNumberFormat="1" applyFont="1" applyFill="1" applyBorder="1" applyAlignment="1">
      <alignment vertical="center"/>
    </xf>
    <xf numFmtId="0" fontId="15" fillId="2" borderId="17" xfId="0" applyNumberFormat="1" applyFont="1" applyFill="1" applyBorder="1" applyAlignment="1">
      <alignment vertical="center"/>
    </xf>
    <xf numFmtId="0" fontId="2" fillId="0" borderId="56" xfId="0" applyNumberFormat="1" applyFont="1" applyBorder="1" applyAlignment="1">
      <alignment horizontal="left" vertical="center"/>
    </xf>
    <xf numFmtId="0" fontId="19" fillId="0" borderId="57" xfId="0" applyNumberFormat="1" applyFont="1" applyBorder="1" applyAlignment="1">
      <alignment horizontal="right" vertical="center"/>
    </xf>
    <xf numFmtId="0" fontId="15" fillId="2" borderId="58" xfId="0" applyNumberFormat="1" applyFont="1" applyFill="1" applyBorder="1" applyAlignment="1">
      <alignment vertical="center"/>
    </xf>
    <xf numFmtId="0" fontId="21" fillId="0" borderId="59" xfId="0" applyNumberFormat="1" applyFont="1" applyBorder="1" applyAlignment="1">
      <alignment horizontal="right" vertical="center"/>
    </xf>
    <xf numFmtId="0" fontId="15" fillId="2" borderId="60" xfId="0" applyNumberFormat="1" applyFont="1" applyFill="1" applyBorder="1" applyAlignment="1">
      <alignment vertical="center"/>
    </xf>
    <xf numFmtId="0" fontId="2" fillId="0" borderId="61" xfId="0" applyNumberFormat="1" applyFont="1" applyBorder="1" applyAlignment="1">
      <alignment horizontal="right" vertical="center"/>
    </xf>
    <xf numFmtId="0" fontId="15" fillId="2" borderId="62" xfId="0" applyNumberFormat="1" applyFont="1" applyFill="1" applyBorder="1" applyAlignment="1">
      <alignment vertical="center"/>
    </xf>
    <xf numFmtId="0" fontId="19" fillId="0" borderId="46" xfId="0" applyNumberFormat="1" applyFont="1" applyBorder="1" applyAlignment="1">
      <alignment horizontal="left" vertical="center"/>
    </xf>
    <xf numFmtId="0" fontId="19" fillId="0" borderId="56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5" fillId="2" borderId="63" xfId="56" applyFont="1" applyFill="1" applyBorder="1">
      <alignment vertical="center"/>
      <protection/>
    </xf>
    <xf numFmtId="44" fontId="0" fillId="0" borderId="13" xfId="41" applyFont="1" applyBorder="1" applyAlignment="1" applyProtection="1">
      <alignment horizontal="left" vertical="center" indent="1"/>
      <protection locked="0"/>
    </xf>
    <xf numFmtId="0" fontId="0" fillId="0" borderId="13" xfId="55" applyFont="1" applyBorder="1" applyAlignment="1" applyProtection="1">
      <alignment horizontal="left" vertical="center" indent="1"/>
      <protection locked="0"/>
    </xf>
    <xf numFmtId="0" fontId="0" fillId="0" borderId="60" xfId="57" applyNumberFormat="1" applyFont="1" applyBorder="1" applyProtection="1">
      <alignment horizontal="center" vertical="center"/>
      <protection locked="0"/>
    </xf>
    <xf numFmtId="49" fontId="0" fillId="0" borderId="64" xfId="57" applyNumberFormat="1" applyFont="1" applyBorder="1">
      <alignment horizontal="center" vertical="center"/>
      <protection/>
    </xf>
    <xf numFmtId="0" fontId="0" fillId="0" borderId="55" xfId="57" applyNumberFormat="1" applyFont="1" applyBorder="1" applyProtection="1">
      <alignment horizontal="center" vertical="center"/>
      <protection locked="0"/>
    </xf>
    <xf numFmtId="0" fontId="24" fillId="0" borderId="65" xfId="57" applyFont="1" applyBorder="1" applyProtection="1">
      <alignment horizontal="center" vertical="center"/>
      <protection hidden="1"/>
    </xf>
    <xf numFmtId="0" fontId="24" fillId="0" borderId="13" xfId="57" applyFont="1" applyBorder="1" applyProtection="1">
      <alignment horizontal="center" vertical="center"/>
      <protection hidden="1"/>
    </xf>
    <xf numFmtId="0" fontId="24" fillId="0" borderId="65" xfId="57" applyNumberFormat="1" applyFont="1" applyBorder="1">
      <alignment horizontal="center" vertical="center"/>
      <protection/>
    </xf>
    <xf numFmtId="0" fontId="24" fillId="0" borderId="14" xfId="57" applyNumberFormat="1" applyFont="1" applyBorder="1">
      <alignment horizontal="center" vertical="center"/>
      <protection/>
    </xf>
    <xf numFmtId="0" fontId="24" fillId="0" borderId="66" xfId="57" applyNumberFormat="1" applyFont="1" applyBorder="1">
      <alignment horizontal="center" vertical="center"/>
      <protection/>
    </xf>
    <xf numFmtId="0" fontId="24" fillId="0" borderId="13" xfId="57" applyNumberFormat="1" applyFont="1" applyBorder="1">
      <alignment horizontal="center" vertical="center"/>
      <protection/>
    </xf>
    <xf numFmtId="0" fontId="0" fillId="0" borderId="67" xfId="57" applyNumberFormat="1" applyFont="1" applyBorder="1" applyProtection="1">
      <alignment horizontal="center" vertical="center"/>
      <protection locked="0"/>
    </xf>
    <xf numFmtId="49" fontId="0" fillId="0" borderId="68" xfId="57" applyNumberFormat="1" applyFont="1" applyBorder="1">
      <alignment horizontal="center" vertical="center"/>
      <protection/>
    </xf>
    <xf numFmtId="0" fontId="0" fillId="0" borderId="69" xfId="57" applyNumberFormat="1" applyFont="1" applyBorder="1" applyProtection="1">
      <alignment horizontal="center" vertical="center"/>
      <protection locked="0"/>
    </xf>
    <xf numFmtId="0" fontId="24" fillId="0" borderId="70" xfId="57" applyNumberFormat="1" applyFont="1" applyBorder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24" fillId="0" borderId="71" xfId="57" applyNumberFormat="1" applyFont="1" applyBorder="1">
      <alignment horizontal="center" vertical="center"/>
      <protection/>
    </xf>
    <xf numFmtId="0" fontId="26" fillId="0" borderId="72" xfId="55" applyFont="1" applyBorder="1" applyProtection="1">
      <alignment horizontal="center" vertical="center"/>
      <protection hidden="1"/>
    </xf>
    <xf numFmtId="0" fontId="26" fillId="0" borderId="73" xfId="55" applyFont="1" applyBorder="1" applyProtection="1">
      <alignment horizontal="center" vertical="center"/>
      <protection hidden="1"/>
    </xf>
    <xf numFmtId="0" fontId="26" fillId="0" borderId="74" xfId="55" applyNumberFormat="1" applyFont="1" applyBorder="1" applyProtection="1">
      <alignment horizontal="center" vertical="center"/>
      <protection hidden="1"/>
    </xf>
    <xf numFmtId="0" fontId="26" fillId="0" borderId="75" xfId="55" applyNumberFormat="1" applyFont="1" applyBorder="1" applyProtection="1">
      <alignment horizontal="center" vertical="center"/>
      <protection hidden="1"/>
    </xf>
    <xf numFmtId="0" fontId="26" fillId="0" borderId="73" xfId="55" applyNumberFormat="1" applyFont="1" applyBorder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49" fontId="0" fillId="0" borderId="1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18" xfId="59" applyFont="1" applyBorder="1" applyAlignment="1">
      <alignment horizontal="left" vertical="center" indent="1"/>
      <protection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44" fontId="0" fillId="0" borderId="13" xfId="41" applyFont="1" applyBorder="1" applyAlignment="1" applyProtection="1">
      <alignment horizontal="left" vertical="center" indent="1"/>
      <protection locked="0"/>
    </xf>
    <xf numFmtId="0" fontId="0" fillId="0" borderId="13" xfId="55" applyFont="1" applyBorder="1" applyAlignment="1" applyProtection="1">
      <alignment horizontal="left" vertical="center" indent="1"/>
      <protection locked="0"/>
    </xf>
    <xf numFmtId="0" fontId="0" fillId="0" borderId="60" xfId="57" applyNumberFormat="1" applyFont="1" applyBorder="1" applyProtection="1">
      <alignment horizontal="center" vertical="center"/>
      <protection locked="0"/>
    </xf>
    <xf numFmtId="49" fontId="0" fillId="0" borderId="64" xfId="57" applyNumberFormat="1" applyFont="1" applyBorder="1">
      <alignment horizontal="center" vertical="center"/>
      <protection/>
    </xf>
    <xf numFmtId="0" fontId="0" fillId="0" borderId="55" xfId="57" applyNumberFormat="1" applyFont="1" applyBorder="1" applyProtection="1">
      <alignment horizontal="center" vertical="center"/>
      <protection locked="0"/>
    </xf>
    <xf numFmtId="0" fontId="0" fillId="0" borderId="67" xfId="57" applyNumberFormat="1" applyFont="1" applyBorder="1" applyProtection="1">
      <alignment horizontal="center" vertical="center"/>
      <protection locked="0"/>
    </xf>
    <xf numFmtId="49" fontId="0" fillId="0" borderId="68" xfId="57" applyNumberFormat="1" applyFont="1" applyBorder="1">
      <alignment horizontal="center" vertical="center"/>
      <protection/>
    </xf>
    <xf numFmtId="0" fontId="0" fillId="0" borderId="69" xfId="57" applyNumberFormat="1" applyFont="1" applyBorder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4" xfId="0" applyNumberFormat="1" applyBorder="1" applyAlignment="1">
      <alignment vertical="center"/>
    </xf>
    <xf numFmtId="0" fontId="11" fillId="0" borderId="14" xfId="59" applyFont="1" applyBorder="1" applyAlignment="1">
      <alignment horizontal="left" vertical="center" indent="1"/>
      <protection/>
    </xf>
    <xf numFmtId="49" fontId="11" fillId="0" borderId="14" xfId="59" applyNumberFormat="1" applyFont="1" applyBorder="1" applyAlignment="1">
      <alignment horizontal="left" vertical="center" indent="1"/>
      <protection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59" applyFont="1" applyBorder="1" applyAlignment="1">
      <alignment horizontal="left" vertical="center" indent="1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0" fillId="0" borderId="68" xfId="57" applyNumberFormat="1" applyFont="1" applyBorder="1">
      <alignment horizontal="center" vertical="center"/>
      <protection/>
    </xf>
    <xf numFmtId="0" fontId="1" fillId="0" borderId="0" xfId="51" applyFont="1" applyAlignment="1">
      <alignment vertical="center" wrapText="1"/>
      <protection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35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49" fontId="32" fillId="0" borderId="43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31" fillId="0" borderId="43" xfId="0" applyNumberFormat="1" applyFont="1" applyBorder="1" applyAlignment="1">
      <alignment horizontal="center" vertical="top"/>
    </xf>
    <xf numFmtId="49" fontId="30" fillId="0" borderId="38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0" fontId="25" fillId="2" borderId="76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10" fillId="0" borderId="18" xfId="56" applyFont="1" applyBorder="1" applyAlignment="1">
      <alignment horizontal="center" vertical="center"/>
      <protection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2" fillId="0" borderId="80" xfId="40" applyFont="1" applyBorder="1" applyAlignment="1">
      <alignment horizontal="center" vertical="center"/>
      <protection/>
    </xf>
    <xf numFmtId="0" fontId="12" fillId="0" borderId="81" xfId="40" applyFont="1" applyBorder="1" applyAlignment="1">
      <alignment horizontal="center" vertical="center"/>
      <protection/>
    </xf>
    <xf numFmtId="0" fontId="12" fillId="0" borderId="82" xfId="40" applyFont="1" applyBorder="1" applyAlignment="1">
      <alignment horizontal="center" vertical="center"/>
      <protection/>
    </xf>
    <xf numFmtId="0" fontId="12" fillId="0" borderId="58" xfId="40" applyFont="1" applyBorder="1" applyAlignment="1">
      <alignment horizontal="center" vertical="center"/>
      <protection/>
    </xf>
    <xf numFmtId="0" fontId="12" fillId="0" borderId="11" xfId="40" applyFont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83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NumberFormat="1" applyFont="1" applyBorder="1" applyAlignment="1">
      <alignment horizontal="center" vertical="center"/>
    </xf>
    <xf numFmtId="0" fontId="20" fillId="0" borderId="89" xfId="0" applyNumberFormat="1" applyFont="1" applyBorder="1" applyAlignment="1">
      <alignment horizontal="center" vertical="center"/>
    </xf>
    <xf numFmtId="0" fontId="20" fillId="0" borderId="90" xfId="0" applyNumberFormat="1" applyFont="1" applyBorder="1" applyAlignment="1">
      <alignment horizontal="center" vertical="center"/>
    </xf>
    <xf numFmtId="49" fontId="22" fillId="0" borderId="91" xfId="0" applyNumberFormat="1" applyFont="1" applyBorder="1" applyAlignment="1">
      <alignment horizontal="center" vertical="center"/>
    </xf>
    <xf numFmtId="49" fontId="22" fillId="0" borderId="92" xfId="0" applyNumberFormat="1" applyFont="1" applyBorder="1" applyAlignment="1">
      <alignment horizontal="center" vertical="center"/>
    </xf>
    <xf numFmtId="49" fontId="22" fillId="0" borderId="9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49" fontId="22" fillId="0" borderId="94" xfId="0" applyNumberFormat="1" applyFont="1" applyBorder="1" applyAlignment="1">
      <alignment horizontal="center" vertical="center"/>
    </xf>
    <xf numFmtId="49" fontId="22" fillId="0" borderId="95" xfId="0" applyNumberFormat="1" applyFont="1" applyBorder="1" applyAlignment="1">
      <alignment horizontal="center" vertical="center"/>
    </xf>
    <xf numFmtId="49" fontId="22" fillId="0" borderId="9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97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1" fillId="0" borderId="102" xfId="0" applyFont="1" applyBorder="1" applyAlignment="1">
      <alignment horizontal="center"/>
    </xf>
  </cellXfs>
  <cellStyles count="5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Malé písmo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1428750</xdr:colOff>
      <xdr:row>4</xdr:row>
      <xdr:rowOff>495300</xdr:rowOff>
    </xdr:to>
    <xdr:pic>
      <xdr:nvPicPr>
        <xdr:cNvPr id="1" name="Picture 3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23950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1</xdr:row>
      <xdr:rowOff>142875</xdr:rowOff>
    </xdr:from>
    <xdr:to>
      <xdr:col>21</xdr:col>
      <xdr:colOff>142875</xdr:colOff>
      <xdr:row>4</xdr:row>
      <xdr:rowOff>57150</xdr:rowOff>
    </xdr:to>
    <xdr:pic>
      <xdr:nvPicPr>
        <xdr:cNvPr id="2" name="obrázek 51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419100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9525</xdr:rowOff>
    </xdr:from>
    <xdr:to>
      <xdr:col>8</xdr:col>
      <xdr:colOff>390525</xdr:colOff>
      <xdr:row>18</xdr:row>
      <xdr:rowOff>142875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605790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17</xdr:row>
      <xdr:rowOff>9525</xdr:rowOff>
    </xdr:from>
    <xdr:to>
      <xdr:col>12</xdr:col>
      <xdr:colOff>381000</xdr:colOff>
      <xdr:row>18</xdr:row>
      <xdr:rowOff>142875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05790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161925</xdr:colOff>
      <xdr:row>18</xdr:row>
      <xdr:rowOff>123825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483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5</xdr:col>
      <xdr:colOff>0</xdr:colOff>
      <xdr:row>18</xdr:row>
      <xdr:rowOff>123825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6048375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17</xdr:row>
      <xdr:rowOff>9525</xdr:rowOff>
    </xdr:from>
    <xdr:to>
      <xdr:col>16</xdr:col>
      <xdr:colOff>381000</xdr:colOff>
      <xdr:row>18</xdr:row>
      <xdr:rowOff>142875</xdr:rowOff>
    </xdr:to>
    <xdr:pic>
      <xdr:nvPicPr>
        <xdr:cNvPr id="7" name="Obráze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605790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17</xdr:row>
      <xdr:rowOff>9525</xdr:rowOff>
    </xdr:from>
    <xdr:to>
      <xdr:col>21</xdr:col>
      <xdr:colOff>266700</xdr:colOff>
      <xdr:row>18</xdr:row>
      <xdr:rowOff>142875</xdr:rowOff>
    </xdr:to>
    <xdr:pic>
      <xdr:nvPicPr>
        <xdr:cNvPr id="8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6057900"/>
          <a:ext cx="177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17</xdr:row>
      <xdr:rowOff>9525</xdr:rowOff>
    </xdr:from>
    <xdr:to>
      <xdr:col>25</xdr:col>
      <xdr:colOff>533400</xdr:colOff>
      <xdr:row>18</xdr:row>
      <xdr:rowOff>142875</xdr:rowOff>
    </xdr:to>
    <xdr:pic>
      <xdr:nvPicPr>
        <xdr:cNvPr id="9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06050" y="6057900"/>
          <a:ext cx="1714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</xdr:row>
      <xdr:rowOff>47625</xdr:rowOff>
    </xdr:from>
    <xdr:to>
      <xdr:col>16</xdr:col>
      <xdr:colOff>47625</xdr:colOff>
      <xdr:row>3</xdr:row>
      <xdr:rowOff>276225</xdr:rowOff>
    </xdr:to>
    <xdr:pic>
      <xdr:nvPicPr>
        <xdr:cNvPr id="10" name="obrázek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238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190500</xdr:rowOff>
    </xdr:from>
    <xdr:to>
      <xdr:col>19</xdr:col>
      <xdr:colOff>0</xdr:colOff>
      <xdr:row>27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3912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9525</xdr:rowOff>
    </xdr:from>
    <xdr:to>
      <xdr:col>19</xdr:col>
      <xdr:colOff>19050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8645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23</xdr:row>
      <xdr:rowOff>190500</xdr:rowOff>
    </xdr:from>
    <xdr:to>
      <xdr:col>19</xdr:col>
      <xdr:colOff>9525</xdr:colOff>
      <xdr:row>27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63912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9525</xdr:rowOff>
    </xdr:from>
    <xdr:to>
      <xdr:col>22</xdr:col>
      <xdr:colOff>676275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6712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20</xdr:row>
      <xdr:rowOff>180975</xdr:rowOff>
    </xdr:from>
    <xdr:to>
      <xdr:col>19</xdr:col>
      <xdr:colOff>19050</xdr:colOff>
      <xdr:row>23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67400"/>
          <a:ext cx="172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23</xdr:row>
      <xdr:rowOff>171450</xdr:rowOff>
    </xdr:from>
    <xdr:to>
      <xdr:col>19</xdr:col>
      <xdr:colOff>28575</xdr:colOff>
      <xdr:row>27</xdr:row>
      <xdr:rowOff>123825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63722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20</xdr:row>
      <xdr:rowOff>180975</xdr:rowOff>
    </xdr:from>
    <xdr:to>
      <xdr:col>19</xdr:col>
      <xdr:colOff>28575</xdr:colOff>
      <xdr:row>23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6740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209550</xdr:rowOff>
    </xdr:from>
    <xdr:to>
      <xdr:col>19</xdr:col>
      <xdr:colOff>19050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0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769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228600</xdr:rowOff>
    </xdr:from>
    <xdr:to>
      <xdr:col>19</xdr:col>
      <xdr:colOff>0</xdr:colOff>
      <xdr:row>28</xdr:row>
      <xdr:rowOff>28575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293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28575</xdr:rowOff>
    </xdr:from>
    <xdr:to>
      <xdr:col>22</xdr:col>
      <xdr:colOff>676275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8617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219075</xdr:rowOff>
    </xdr:from>
    <xdr:to>
      <xdr:col>19</xdr:col>
      <xdr:colOff>19050</xdr:colOff>
      <xdr:row>28</xdr:row>
      <xdr:rowOff>9525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98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0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769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23</xdr:row>
      <xdr:rowOff>209550</xdr:rowOff>
    </xdr:from>
    <xdr:to>
      <xdr:col>18</xdr:col>
      <xdr:colOff>1114425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641032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9525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209550</xdr:rowOff>
    </xdr:from>
    <xdr:to>
      <xdr:col>19</xdr:col>
      <xdr:colOff>19050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14</xdr:row>
      <xdr:rowOff>152400</xdr:rowOff>
    </xdr:from>
    <xdr:to>
      <xdr:col>22</xdr:col>
      <xdr:colOff>666750</xdr:colOff>
      <xdr:row>19</xdr:row>
      <xdr:rowOff>114300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48075"/>
          <a:ext cx="819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9525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23</xdr:row>
      <xdr:rowOff>209550</xdr:rowOff>
    </xdr:from>
    <xdr:to>
      <xdr:col>18</xdr:col>
      <xdr:colOff>1133475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9525</xdr:rowOff>
    </xdr:from>
    <xdr:to>
      <xdr:col>19</xdr:col>
      <xdr:colOff>19050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8645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219075</xdr:rowOff>
    </xdr:from>
    <xdr:to>
      <xdr:col>19</xdr:col>
      <xdr:colOff>19050</xdr:colOff>
      <xdr:row>28</xdr:row>
      <xdr:rowOff>9525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98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23</xdr:row>
      <xdr:rowOff>228600</xdr:rowOff>
    </xdr:from>
    <xdr:to>
      <xdr:col>19</xdr:col>
      <xdr:colOff>9525</xdr:colOff>
      <xdr:row>28</xdr:row>
      <xdr:rowOff>28575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64293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20</xdr:row>
      <xdr:rowOff>28575</xdr:rowOff>
    </xdr:from>
    <xdr:to>
      <xdr:col>19</xdr:col>
      <xdr:colOff>19050</xdr:colOff>
      <xdr:row>23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715000"/>
          <a:ext cx="172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22</xdr:row>
      <xdr:rowOff>190500</xdr:rowOff>
    </xdr:from>
    <xdr:to>
      <xdr:col>18</xdr:col>
      <xdr:colOff>1114425</xdr:colOff>
      <xdr:row>26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604837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28575</xdr:rowOff>
    </xdr:from>
    <xdr:to>
      <xdr:col>22</xdr:col>
      <xdr:colOff>666750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8617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tabSelected="1" workbookViewId="0" topLeftCell="A1">
      <selection activeCell="J12" sqref="J12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7" ht="21.75">
      <c r="A1" s="136" t="s">
        <v>46</v>
      </c>
      <c r="B1" s="188" t="s">
        <v>77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6" ht="19.5" customHeight="1">
      <c r="A2" s="136" t="s">
        <v>47</v>
      </c>
      <c r="B2" s="137" t="s">
        <v>32</v>
      </c>
      <c r="R2" s="138"/>
      <c r="S2" s="138"/>
      <c r="T2" s="138"/>
      <c r="U2" s="138"/>
      <c r="V2" s="138"/>
      <c r="W2" s="138"/>
      <c r="X2" s="138"/>
      <c r="Y2" s="138"/>
      <c r="Z2" s="138"/>
    </row>
    <row r="3" spans="1:26" ht="19.5" customHeight="1">
      <c r="A3" s="136" t="s">
        <v>17</v>
      </c>
      <c r="B3" s="145" t="s">
        <v>78</v>
      </c>
      <c r="R3" s="138"/>
      <c r="S3" s="138"/>
      <c r="T3" s="138"/>
      <c r="U3" s="138"/>
      <c r="V3" s="138"/>
      <c r="W3" s="138"/>
      <c r="X3" s="138"/>
      <c r="Y3" s="138"/>
      <c r="Z3" s="138"/>
    </row>
    <row r="4" spans="1:26" ht="23.25" customHeight="1">
      <c r="A4" s="136"/>
      <c r="B4" s="139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45.75">
      <c r="A5" s="136"/>
      <c r="B5" s="141" t="s">
        <v>79</v>
      </c>
      <c r="R5" s="140"/>
      <c r="S5" s="140"/>
      <c r="T5" s="140"/>
      <c r="U5" s="140"/>
      <c r="V5" s="140"/>
      <c r="W5" s="140"/>
      <c r="X5" s="140"/>
      <c r="Y5" s="140"/>
      <c r="Z5" s="140"/>
    </row>
    <row r="6" spans="1:26" ht="23.25">
      <c r="A6" s="136"/>
      <c r="B6" s="139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30.75">
      <c r="A7" s="142" t="s">
        <v>48</v>
      </c>
      <c r="B7" s="143" t="s">
        <v>81</v>
      </c>
      <c r="R7" s="140"/>
      <c r="S7" s="140"/>
      <c r="T7" s="140"/>
      <c r="U7" s="140"/>
      <c r="V7" s="140"/>
      <c r="W7" s="140"/>
      <c r="X7" s="140"/>
      <c r="Y7" s="140"/>
      <c r="Z7" s="140"/>
    </row>
    <row r="8" spans="1:26" ht="30.75">
      <c r="A8" s="142" t="s">
        <v>49</v>
      </c>
      <c r="B8" s="143" t="s">
        <v>248</v>
      </c>
      <c r="R8" s="140"/>
      <c r="S8" s="140"/>
      <c r="T8" s="140"/>
      <c r="U8" s="140"/>
      <c r="V8" s="140"/>
      <c r="W8" s="140"/>
      <c r="X8" s="140"/>
      <c r="Y8" s="140"/>
      <c r="Z8" s="140"/>
    </row>
    <row r="9" spans="1:26" ht="30.75">
      <c r="A9" s="142" t="s">
        <v>50</v>
      </c>
      <c r="B9" s="143" t="s">
        <v>87</v>
      </c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30.75">
      <c r="A10" s="142" t="s">
        <v>51</v>
      </c>
      <c r="B10" s="143" t="s">
        <v>83</v>
      </c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30.75">
      <c r="A11" s="142" t="s">
        <v>52</v>
      </c>
      <c r="B11" s="143" t="s">
        <v>82</v>
      </c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30.75">
      <c r="A12" s="142" t="s">
        <v>53</v>
      </c>
      <c r="B12" s="143" t="s">
        <v>249</v>
      </c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30.75">
      <c r="A13" s="142" t="s">
        <v>54</v>
      </c>
      <c r="B13" s="143" t="s">
        <v>86</v>
      </c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30.75">
      <c r="A14" s="142" t="s">
        <v>55</v>
      </c>
      <c r="B14" s="143" t="s">
        <v>84</v>
      </c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30.75">
      <c r="A15" s="142" t="s">
        <v>56</v>
      </c>
      <c r="B15" s="143" t="s">
        <v>88</v>
      </c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23.25">
      <c r="A16" s="136"/>
      <c r="B16" s="139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23.25">
      <c r="A17" s="136"/>
      <c r="B17" s="139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33">
      <c r="A18" s="136"/>
      <c r="B18" s="143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2:5" ht="16.5" customHeight="1">
      <c r="B19" s="144"/>
      <c r="C19" s="144"/>
      <c r="D19" s="144"/>
      <c r="E19" s="144"/>
    </row>
    <row r="20" spans="2:5" ht="16.5" customHeight="1">
      <c r="B20" s="144"/>
      <c r="C20" s="144"/>
      <c r="D20" s="144"/>
      <c r="E20" s="144"/>
    </row>
    <row r="21" spans="2:5" ht="16.5" customHeight="1">
      <c r="B21" s="144"/>
      <c r="C21" s="144"/>
      <c r="D21" s="144"/>
      <c r="E21" s="144"/>
    </row>
    <row r="22" spans="2:5" ht="16.5" customHeight="1">
      <c r="B22" s="144"/>
      <c r="C22" s="144"/>
      <c r="D22" s="144"/>
      <c r="E22" s="144"/>
    </row>
    <row r="23" spans="2:5" ht="16.5" customHeight="1">
      <c r="B23" s="144"/>
      <c r="C23" s="144"/>
      <c r="D23" s="144"/>
      <c r="E23" s="144"/>
    </row>
    <row r="24" spans="2:5" ht="16.5" customHeight="1">
      <c r="B24" s="144"/>
      <c r="C24" s="144"/>
      <c r="D24" s="144"/>
      <c r="E24" s="144"/>
    </row>
    <row r="25" spans="2:5" ht="16.5" customHeight="1">
      <c r="B25" s="144"/>
      <c r="C25" s="144"/>
      <c r="D25" s="144"/>
      <c r="E25" s="144"/>
    </row>
    <row r="26" spans="2:5" ht="16.5" customHeight="1">
      <c r="B26" s="144"/>
      <c r="C26" s="144"/>
      <c r="D26" s="144"/>
      <c r="E26" s="144"/>
    </row>
    <row r="27" spans="2:5" ht="16.5" customHeight="1">
      <c r="B27" s="144"/>
      <c r="C27" s="144"/>
      <c r="D27" s="144"/>
      <c r="E27" s="144"/>
    </row>
    <row r="28" spans="2:5" ht="16.5" customHeight="1">
      <c r="B28" s="144"/>
      <c r="C28" s="144"/>
      <c r="D28" s="144"/>
      <c r="E28" s="144"/>
    </row>
    <row r="29" spans="2:5" ht="16.5" customHeight="1">
      <c r="B29" s="144"/>
      <c r="C29" s="144"/>
      <c r="D29" s="144"/>
      <c r="E29" s="144"/>
    </row>
    <row r="30" spans="2:5" ht="16.5" customHeight="1">
      <c r="B30" s="144"/>
      <c r="C30" s="144"/>
      <c r="D30" s="144"/>
      <c r="E30" s="144"/>
    </row>
    <row r="31" spans="2:5" ht="16.5" customHeight="1">
      <c r="B31" s="144"/>
      <c r="C31" s="144"/>
      <c r="D31" s="144"/>
      <c r="E31" s="144"/>
    </row>
    <row r="32" spans="2:5" ht="16.5" customHeight="1">
      <c r="B32" s="144"/>
      <c r="C32" s="144"/>
      <c r="D32" s="144"/>
      <c r="E32" s="144"/>
    </row>
    <row r="33" spans="2:5" ht="16.5" customHeight="1">
      <c r="B33" s="144"/>
      <c r="C33" s="144"/>
      <c r="D33" s="144"/>
      <c r="E33" s="144"/>
    </row>
    <row r="34" spans="2:5" ht="16.5" customHeight="1">
      <c r="B34" s="144"/>
      <c r="C34" s="144"/>
      <c r="D34" s="144"/>
      <c r="E34" s="144"/>
    </row>
    <row r="35" spans="2:5" ht="16.5" customHeight="1">
      <c r="B35" s="144"/>
      <c r="C35" s="144"/>
      <c r="D35" s="144"/>
      <c r="E35" s="144"/>
    </row>
    <row r="36" spans="2:5" ht="16.5" customHeight="1">
      <c r="B36" s="144"/>
      <c r="C36" s="144"/>
      <c r="D36" s="144"/>
      <c r="E36" s="144"/>
    </row>
    <row r="37" spans="2:5" ht="16.5" customHeight="1">
      <c r="B37" s="144"/>
      <c r="C37" s="144"/>
      <c r="D37" s="144"/>
      <c r="E37" s="144"/>
    </row>
    <row r="38" spans="2:5" ht="16.5" customHeight="1">
      <c r="B38" s="144"/>
      <c r="C38" s="144"/>
      <c r="D38" s="144"/>
      <c r="E38" s="144"/>
    </row>
    <row r="39" spans="2:5" ht="16.5" customHeight="1">
      <c r="B39" s="144"/>
      <c r="C39" s="144"/>
      <c r="D39" s="144"/>
      <c r="E39" s="144"/>
    </row>
    <row r="40" spans="2:5" ht="16.5" customHeight="1">
      <c r="B40" s="144"/>
      <c r="C40" s="144"/>
      <c r="D40" s="144"/>
      <c r="E40" s="144"/>
    </row>
    <row r="41" spans="2:5" ht="16.5" customHeight="1">
      <c r="B41" s="144"/>
      <c r="C41" s="144"/>
      <c r="D41" s="144"/>
      <c r="E41" s="144"/>
    </row>
    <row r="42" spans="2:5" ht="16.5" customHeight="1">
      <c r="B42" s="144"/>
      <c r="C42" s="144"/>
      <c r="D42" s="144"/>
      <c r="E42" s="144"/>
    </row>
    <row r="43" spans="2:5" ht="16.5" customHeight="1">
      <c r="B43" s="144"/>
      <c r="C43" s="144"/>
      <c r="D43" s="144"/>
      <c r="E43" s="144"/>
    </row>
    <row r="44" spans="2:5" ht="16.5" customHeight="1">
      <c r="B44" s="144"/>
      <c r="C44" s="144"/>
      <c r="D44" s="144"/>
      <c r="E44" s="144"/>
    </row>
    <row r="45" spans="2:5" ht="16.5" customHeight="1">
      <c r="B45" s="144"/>
      <c r="C45" s="144"/>
      <c r="D45" s="144"/>
      <c r="E45" s="144"/>
    </row>
    <row r="46" spans="2:5" ht="16.5" customHeight="1">
      <c r="B46" s="144"/>
      <c r="C46" s="144"/>
      <c r="D46" s="144"/>
      <c r="E46" s="144"/>
    </row>
    <row r="47" spans="2:5" ht="16.5" customHeight="1">
      <c r="B47" s="144"/>
      <c r="C47" s="144"/>
      <c r="D47" s="144"/>
      <c r="E47" s="144"/>
    </row>
    <row r="48" spans="2:5" ht="16.5" customHeight="1">
      <c r="B48" s="144"/>
      <c r="C48" s="144"/>
      <c r="D48" s="144"/>
      <c r="E48" s="144"/>
    </row>
    <row r="49" spans="2:5" ht="16.5" customHeight="1">
      <c r="B49" s="144"/>
      <c r="C49" s="144"/>
      <c r="D49" s="144"/>
      <c r="E49" s="144"/>
    </row>
    <row r="50" spans="2:5" ht="16.5" customHeight="1">
      <c r="B50" s="144"/>
      <c r="C50" s="144"/>
      <c r="D50" s="144"/>
      <c r="E50" s="144"/>
    </row>
    <row r="51" spans="2:5" ht="16.5" customHeight="1">
      <c r="B51" s="144"/>
      <c r="C51" s="144"/>
      <c r="D51" s="144"/>
      <c r="E51" s="144"/>
    </row>
    <row r="52" spans="2:5" ht="16.5" customHeight="1">
      <c r="B52" s="144"/>
      <c r="C52" s="144"/>
      <c r="D52" s="144"/>
      <c r="E52" s="144"/>
    </row>
    <row r="53" spans="2:5" ht="16.5" customHeight="1">
      <c r="B53" s="144"/>
      <c r="C53" s="144"/>
      <c r="D53" s="144"/>
      <c r="E53" s="144"/>
    </row>
    <row r="54" spans="2:5" ht="16.5" customHeight="1">
      <c r="B54" s="144"/>
      <c r="C54" s="144"/>
      <c r="D54" s="144"/>
      <c r="E54" s="144"/>
    </row>
    <row r="55" spans="2:5" ht="16.5" customHeight="1">
      <c r="B55" s="144"/>
      <c r="C55" s="144"/>
      <c r="D55" s="144"/>
      <c r="E55" s="144"/>
    </row>
    <row r="56" spans="2:5" ht="16.5" customHeight="1">
      <c r="B56" s="144"/>
      <c r="C56" s="144"/>
      <c r="D56" s="144"/>
      <c r="E56" s="144"/>
    </row>
    <row r="57" spans="2:5" ht="16.5" customHeight="1">
      <c r="B57" s="144"/>
      <c r="C57" s="144"/>
      <c r="D57" s="144"/>
      <c r="E57" s="144"/>
    </row>
    <row r="58" spans="2:5" ht="16.5" customHeight="1">
      <c r="B58" s="144"/>
      <c r="C58" s="144"/>
      <c r="D58" s="144"/>
      <c r="E58" s="144"/>
    </row>
    <row r="59" spans="2:5" ht="16.5" customHeight="1">
      <c r="B59" s="144"/>
      <c r="C59" s="144"/>
      <c r="D59" s="144"/>
      <c r="E59" s="144"/>
    </row>
    <row r="60" spans="2:5" ht="16.5" customHeight="1">
      <c r="B60" s="144"/>
      <c r="C60" s="144"/>
      <c r="D60" s="144"/>
      <c r="E60" s="144"/>
    </row>
    <row r="61" spans="2:5" ht="12.75">
      <c r="B61" s="144"/>
      <c r="C61" s="144"/>
      <c r="D61" s="144"/>
      <c r="E61" s="144"/>
    </row>
    <row r="62" spans="2:5" ht="12.75">
      <c r="B62" s="144"/>
      <c r="C62" s="144"/>
      <c r="D62" s="144"/>
      <c r="E62" s="144"/>
    </row>
    <row r="63" spans="2:5" ht="12.75">
      <c r="B63" s="144"/>
      <c r="C63" s="144"/>
      <c r="D63" s="144"/>
      <c r="E63" s="144"/>
    </row>
    <row r="64" spans="2:5" ht="12.75">
      <c r="B64" s="144"/>
      <c r="C64" s="144"/>
      <c r="D64" s="144"/>
      <c r="E64" s="144"/>
    </row>
    <row r="65" spans="2:5" ht="12.75">
      <c r="B65" s="144"/>
      <c r="C65" s="144"/>
      <c r="D65" s="144"/>
      <c r="E65" s="144"/>
    </row>
    <row r="66" spans="2:5" ht="12.75">
      <c r="B66" s="144"/>
      <c r="C66" s="144"/>
      <c r="D66" s="144"/>
      <c r="E66" s="144"/>
    </row>
    <row r="67" spans="2:5" ht="12.75">
      <c r="B67" s="144"/>
      <c r="C67" s="144"/>
      <c r="D67" s="144"/>
      <c r="E67" s="144"/>
    </row>
    <row r="68" spans="2:5" ht="12.75">
      <c r="B68" s="144"/>
      <c r="C68" s="144"/>
      <c r="D68" s="144"/>
      <c r="E68" s="144"/>
    </row>
    <row r="69" spans="2:5" ht="12.75">
      <c r="B69" s="144"/>
      <c r="C69" s="144"/>
      <c r="D69" s="144"/>
      <c r="E69" s="144"/>
    </row>
    <row r="70" spans="2:5" ht="12.75">
      <c r="B70" s="144"/>
      <c r="C70" s="144"/>
      <c r="D70" s="144"/>
      <c r="E70" s="144"/>
    </row>
    <row r="71" spans="2:5" ht="12.75">
      <c r="B71" s="144"/>
      <c r="C71" s="144"/>
      <c r="D71" s="144"/>
      <c r="E71" s="144"/>
    </row>
    <row r="72" spans="2:5" ht="12.75">
      <c r="B72" s="144"/>
      <c r="C72" s="144"/>
      <c r="D72" s="144"/>
      <c r="E72" s="144"/>
    </row>
    <row r="73" spans="2:5" ht="12.75">
      <c r="B73" s="144"/>
      <c r="C73" s="144"/>
      <c r="D73" s="144"/>
      <c r="E73" s="144"/>
    </row>
    <row r="74" spans="2:5" ht="12.75">
      <c r="B74" s="144"/>
      <c r="C74" s="144"/>
      <c r="D74" s="144"/>
      <c r="E74" s="144"/>
    </row>
    <row r="75" spans="2:5" ht="12.75">
      <c r="B75" s="144"/>
      <c r="C75" s="144"/>
      <c r="D75" s="144"/>
      <c r="E75" s="144"/>
    </row>
    <row r="76" spans="2:5" ht="12.75">
      <c r="B76" s="144"/>
      <c r="C76" s="144"/>
      <c r="D76" s="144"/>
      <c r="E76" s="144"/>
    </row>
    <row r="77" spans="2:5" ht="12.75">
      <c r="B77" s="144"/>
      <c r="C77" s="144"/>
      <c r="D77" s="144"/>
      <c r="E77" s="144"/>
    </row>
    <row r="78" spans="2:5" ht="12.75">
      <c r="B78" s="144"/>
      <c r="C78" s="144"/>
      <c r="D78" s="144"/>
      <c r="E78" s="144"/>
    </row>
    <row r="79" spans="2:5" ht="12.75">
      <c r="B79" s="144"/>
      <c r="C79" s="144"/>
      <c r="D79" s="144"/>
      <c r="E79" s="144"/>
    </row>
    <row r="80" spans="2:5" ht="12.75">
      <c r="B80" s="144"/>
      <c r="C80" s="144"/>
      <c r="D80" s="144"/>
      <c r="E80" s="144"/>
    </row>
    <row r="81" spans="2:5" ht="12.75">
      <c r="B81" s="144"/>
      <c r="C81" s="144"/>
      <c r="D81" s="144"/>
      <c r="E81" s="144"/>
    </row>
    <row r="82" spans="2:5" ht="12.75">
      <c r="B82" s="144"/>
      <c r="C82" s="144"/>
      <c r="D82" s="144"/>
      <c r="E82" s="144"/>
    </row>
    <row r="83" spans="2:5" ht="12.75">
      <c r="B83" s="144"/>
      <c r="C83" s="144"/>
      <c r="D83" s="144"/>
      <c r="E83" s="144"/>
    </row>
    <row r="84" spans="2:5" ht="12.75">
      <c r="B84" s="144"/>
      <c r="C84" s="144"/>
      <c r="D84" s="144"/>
      <c r="E84" s="144"/>
    </row>
    <row r="85" spans="2:5" ht="12.75">
      <c r="B85" s="144"/>
      <c r="C85" s="144"/>
      <c r="D85" s="144"/>
      <c r="E85" s="144"/>
    </row>
    <row r="86" spans="2:5" ht="12.75">
      <c r="B86" s="144"/>
      <c r="C86" s="144"/>
      <c r="D86" s="144"/>
      <c r="E86" s="144"/>
    </row>
    <row r="87" spans="2:5" ht="12.75">
      <c r="B87" s="144"/>
      <c r="C87" s="144"/>
      <c r="D87" s="144"/>
      <c r="E87" s="144"/>
    </row>
    <row r="88" spans="2:5" ht="12.75">
      <c r="B88" s="144"/>
      <c r="C88" s="144"/>
      <c r="D88" s="144"/>
      <c r="E88" s="144"/>
    </row>
    <row r="89" spans="2:5" ht="12.75">
      <c r="B89" s="144"/>
      <c r="C89" s="144"/>
      <c r="D89" s="144"/>
      <c r="E89" s="144"/>
    </row>
    <row r="90" spans="2:5" ht="12.75">
      <c r="B90" s="144"/>
      <c r="C90" s="144"/>
      <c r="D90" s="144"/>
      <c r="E90" s="144"/>
    </row>
    <row r="91" spans="2:5" ht="12.75">
      <c r="B91" s="144"/>
      <c r="C91" s="144"/>
      <c r="D91" s="144"/>
      <c r="E91" s="144"/>
    </row>
    <row r="92" spans="2:5" ht="12.75">
      <c r="B92" s="144"/>
      <c r="C92" s="144"/>
      <c r="D92" s="144"/>
      <c r="E92" s="144"/>
    </row>
    <row r="93" spans="2:5" ht="12.75">
      <c r="B93" s="144"/>
      <c r="C93" s="144"/>
      <c r="D93" s="144"/>
      <c r="E93" s="144"/>
    </row>
    <row r="94" spans="2:5" ht="12.75">
      <c r="B94" s="144"/>
      <c r="C94" s="144"/>
      <c r="D94" s="144"/>
      <c r="E94" s="144"/>
    </row>
    <row r="95" spans="2:5" ht="12.75">
      <c r="B95" s="144"/>
      <c r="C95" s="144"/>
      <c r="D95" s="144"/>
      <c r="E95" s="144"/>
    </row>
    <row r="96" spans="2:5" ht="12.75">
      <c r="B96" s="144"/>
      <c r="C96" s="144"/>
      <c r="D96" s="144"/>
      <c r="E96" s="144"/>
    </row>
    <row r="97" spans="2:5" ht="12.75">
      <c r="B97" s="144"/>
      <c r="C97" s="144"/>
      <c r="D97" s="144"/>
      <c r="E97" s="144"/>
    </row>
    <row r="98" spans="2:5" ht="12.75">
      <c r="B98" s="144"/>
      <c r="C98" s="144"/>
      <c r="D98" s="144"/>
      <c r="E98" s="144"/>
    </row>
    <row r="99" spans="2:5" ht="12.75">
      <c r="B99" s="28"/>
      <c r="C99" s="28"/>
      <c r="D99" s="28"/>
      <c r="E99" s="28"/>
    </row>
    <row r="100" spans="2:5" ht="12.75">
      <c r="B100" s="28"/>
      <c r="C100" s="28"/>
      <c r="D100" s="28"/>
      <c r="E100" s="28"/>
    </row>
    <row r="101" spans="2:5" ht="12.75">
      <c r="B101" s="28"/>
      <c r="C101" s="28"/>
      <c r="D101" s="28"/>
      <c r="E101" s="28"/>
    </row>
    <row r="102" spans="2:5" ht="12.75">
      <c r="B102" s="28"/>
      <c r="C102" s="28"/>
      <c r="D102" s="28"/>
      <c r="E102" s="28"/>
    </row>
    <row r="103" spans="2:5" ht="12.75">
      <c r="B103" s="28"/>
      <c r="C103" s="28"/>
      <c r="D103" s="28"/>
      <c r="E103" s="28"/>
    </row>
    <row r="104" spans="2:5" ht="12.75">
      <c r="B104" s="28"/>
      <c r="C104" s="28"/>
      <c r="D104" s="28"/>
      <c r="E104" s="28"/>
    </row>
    <row r="105" spans="2:5" ht="12.75">
      <c r="B105" s="28"/>
      <c r="C105" s="28"/>
      <c r="D105" s="28"/>
      <c r="E105" s="28"/>
    </row>
    <row r="106" spans="2:5" ht="12.75">
      <c r="B106" s="28"/>
      <c r="C106" s="28"/>
      <c r="D106" s="28"/>
      <c r="E106" s="28"/>
    </row>
    <row r="107" spans="2:5" ht="12.75">
      <c r="B107" s="28"/>
      <c r="C107" s="28"/>
      <c r="D107" s="28"/>
      <c r="E107" s="28"/>
    </row>
    <row r="108" spans="2:5" ht="12.75">
      <c r="B108" s="28"/>
      <c r="C108" s="28"/>
      <c r="D108" s="28"/>
      <c r="E108" s="28"/>
    </row>
    <row r="109" spans="2:5" ht="12.75">
      <c r="B109" s="28"/>
      <c r="C109" s="28"/>
      <c r="D109" s="28"/>
      <c r="E109" s="28"/>
    </row>
    <row r="110" spans="2:5" ht="12.75">
      <c r="B110" s="28"/>
      <c r="C110" s="28"/>
      <c r="D110" s="28"/>
      <c r="E110" s="28"/>
    </row>
    <row r="111" spans="2:5" ht="12.75">
      <c r="B111" s="28"/>
      <c r="C111" s="28"/>
      <c r="D111" s="28"/>
      <c r="E111" s="28"/>
    </row>
    <row r="112" spans="2:5" ht="12.75">
      <c r="B112" s="28"/>
      <c r="C112" s="28"/>
      <c r="D112" s="28"/>
      <c r="E112" s="28"/>
    </row>
    <row r="113" spans="2:5" ht="12.75">
      <c r="B113" s="28"/>
      <c r="C113" s="28"/>
      <c r="D113" s="28"/>
      <c r="E113" s="28"/>
    </row>
    <row r="114" spans="2:5" ht="12.75">
      <c r="B114" s="28"/>
      <c r="C114" s="28"/>
      <c r="D114" s="28"/>
      <c r="E114" s="28"/>
    </row>
    <row r="115" spans="2:5" ht="12.75">
      <c r="B115" s="28"/>
      <c r="C115" s="28"/>
      <c r="D115" s="28"/>
      <c r="E115" s="28"/>
    </row>
    <row r="116" spans="2:5" ht="12.75">
      <c r="B116" s="28"/>
      <c r="C116" s="28"/>
      <c r="D116" s="28"/>
      <c r="E116" s="28"/>
    </row>
    <row r="117" spans="2:5" ht="12.75">
      <c r="B117" s="28"/>
      <c r="C117" s="28"/>
      <c r="D117" s="28"/>
      <c r="E117" s="28"/>
    </row>
    <row r="118" spans="2:5" ht="12.75">
      <c r="B118" s="28"/>
      <c r="C118" s="28"/>
      <c r="D118" s="28"/>
      <c r="E118" s="28"/>
    </row>
    <row r="119" spans="2:5" ht="12.75">
      <c r="B119" s="28"/>
      <c r="C119" s="28"/>
      <c r="D119" s="28"/>
      <c r="E119" s="28"/>
    </row>
    <row r="120" spans="2:5" ht="12.75">
      <c r="B120" s="28"/>
      <c r="C120" s="28"/>
      <c r="D120" s="28"/>
      <c r="E120" s="28"/>
    </row>
    <row r="121" spans="2:5" ht="12.75">
      <c r="B121" s="28"/>
      <c r="C121" s="28"/>
      <c r="D121" s="28"/>
      <c r="E121" s="28"/>
    </row>
    <row r="122" spans="2:5" ht="12.75">
      <c r="B122" s="28"/>
      <c r="C122" s="28"/>
      <c r="D122" s="28"/>
      <c r="E122" s="28"/>
    </row>
    <row r="123" spans="2:5" ht="12.75">
      <c r="B123" s="28"/>
      <c r="C123" s="28"/>
      <c r="D123" s="28"/>
      <c r="E123" s="28"/>
    </row>
    <row r="124" spans="2:5" ht="12.75">
      <c r="B124" s="28"/>
      <c r="C124" s="28"/>
      <c r="D124" s="28"/>
      <c r="E124" s="28"/>
    </row>
    <row r="125" spans="2:5" ht="12.75">
      <c r="B125" s="28"/>
      <c r="C125" s="28"/>
      <c r="D125" s="28"/>
      <c r="E125" s="28"/>
    </row>
    <row r="126" spans="2:5" ht="12.75">
      <c r="B126" s="28"/>
      <c r="C126" s="28"/>
      <c r="D126" s="28"/>
      <c r="E126" s="28"/>
    </row>
    <row r="127" spans="2:5" ht="12.75">
      <c r="B127" s="28"/>
      <c r="C127" s="28"/>
      <c r="D127" s="28"/>
      <c r="E127" s="28"/>
    </row>
    <row r="128" spans="2:5" ht="12.75">
      <c r="B128" s="28"/>
      <c r="C128" s="28"/>
      <c r="D128" s="28"/>
      <c r="E128" s="28"/>
    </row>
    <row r="129" spans="2:5" ht="12.75">
      <c r="B129" s="28"/>
      <c r="C129" s="28"/>
      <c r="D129" s="28"/>
      <c r="E129" s="28"/>
    </row>
    <row r="130" spans="2:5" ht="12.75">
      <c r="B130" s="28"/>
      <c r="C130" s="28"/>
      <c r="D130" s="28"/>
      <c r="E130" s="28"/>
    </row>
    <row r="131" spans="2:5" ht="12.75">
      <c r="B131" s="28"/>
      <c r="C131" s="28"/>
      <c r="D131" s="28"/>
      <c r="E131" s="28"/>
    </row>
    <row r="132" spans="2:5" ht="12.75">
      <c r="B132" s="28"/>
      <c r="C132" s="28"/>
      <c r="D132" s="28"/>
      <c r="E132" s="28"/>
    </row>
    <row r="133" spans="2:5" ht="12.75">
      <c r="B133" s="28"/>
      <c r="C133" s="28"/>
      <c r="D133" s="28"/>
      <c r="E133" s="28"/>
    </row>
    <row r="134" spans="2:5" ht="12.75">
      <c r="B134" s="28"/>
      <c r="C134" s="28"/>
      <c r="D134" s="28"/>
      <c r="E134" s="28"/>
    </row>
    <row r="135" spans="2:5" ht="12.75">
      <c r="B135" s="28"/>
      <c r="C135" s="28"/>
      <c r="D135" s="28"/>
      <c r="E135" s="28"/>
    </row>
  </sheetData>
  <sheetProtection/>
  <printOptions/>
  <pageMargins left="0.5118110236220472" right="0.5511811023622047" top="0.6692913385826772" bottom="0.4330708661417323" header="0.5118110236220472" footer="0.2362204724409449"/>
  <pageSetup horizontalDpi="72" verticalDpi="72" orientation="landscape" paperSize="9" scale="85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R17" sqref="R17"/>
    </sheetView>
  </sheetViews>
  <sheetFormatPr defaultColWidth="8.875" defaultRowHeight="12.75"/>
  <cols>
    <col min="1" max="1" width="2.75390625" style="0" customWidth="1"/>
    <col min="2" max="2" width="4.00390625" style="36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09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"/>
      <c r="Y2" s="3"/>
    </row>
    <row r="3" spans="1:25" ht="23.25">
      <c r="A3" s="3"/>
      <c r="B3" s="37" t="s">
        <v>75</v>
      </c>
      <c r="C3" s="110"/>
      <c r="D3" s="37"/>
      <c r="E3" s="37"/>
      <c r="F3" s="36"/>
      <c r="G3" s="36"/>
      <c r="H3" s="36"/>
      <c r="I3" s="37"/>
      <c r="J3" s="37"/>
      <c r="K3" s="37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6" customFormat="1" ht="30" customHeight="1" thickBot="1" thickTop="1">
      <c r="B5" s="38"/>
      <c r="C5" s="39" t="s">
        <v>45</v>
      </c>
      <c r="D5" s="243">
        <v>1</v>
      </c>
      <c r="E5" s="244"/>
      <c r="F5" s="245"/>
      <c r="G5" s="246">
        <v>2</v>
      </c>
      <c r="H5" s="244"/>
      <c r="I5" s="245"/>
      <c r="J5" s="246">
        <v>3</v>
      </c>
      <c r="K5" s="244"/>
      <c r="L5" s="245"/>
      <c r="M5" s="247" t="s">
        <v>31</v>
      </c>
      <c r="N5" s="248"/>
      <c r="O5" s="249"/>
      <c r="P5" s="248" t="s">
        <v>29</v>
      </c>
      <c r="Q5" s="248"/>
      <c r="R5" s="249"/>
      <c r="S5" s="250" t="s">
        <v>30</v>
      </c>
      <c r="T5" s="248"/>
      <c r="U5" s="249"/>
      <c r="V5" s="40" t="s">
        <v>22</v>
      </c>
      <c r="W5" s="41" t="s">
        <v>23</v>
      </c>
    </row>
    <row r="6" spans="1:25" ht="19.5" customHeight="1">
      <c r="A6" s="3"/>
      <c r="B6" s="224">
        <v>1</v>
      </c>
      <c r="C6" s="42"/>
      <c r="D6" s="90"/>
      <c r="E6" s="91"/>
      <c r="F6" s="92"/>
      <c r="G6" s="81">
        <f>'F79_1-2'!Q20</f>
        <v>1</v>
      </c>
      <c r="H6" s="82" t="s">
        <v>21</v>
      </c>
      <c r="I6" s="52">
        <f>'F79_1-2'!R20</f>
        <v>6</v>
      </c>
      <c r="J6" s="81">
        <f>'F79_3-1'!R20</f>
        <v>0</v>
      </c>
      <c r="K6" s="82" t="s">
        <v>21</v>
      </c>
      <c r="L6" s="52">
        <f>'F79_3-1'!Q20</f>
        <v>7</v>
      </c>
      <c r="M6" s="76"/>
      <c r="N6" s="56"/>
      <c r="O6" s="71"/>
      <c r="P6" s="57"/>
      <c r="Q6" s="56"/>
      <c r="R6" s="58"/>
      <c r="S6" s="55">
        <f>G6+J6</f>
        <v>1</v>
      </c>
      <c r="T6" s="59" t="s">
        <v>21</v>
      </c>
      <c r="U6" s="71">
        <f>I6+L6</f>
        <v>13</v>
      </c>
      <c r="V6" s="227">
        <v>0</v>
      </c>
      <c r="W6" s="239" t="s">
        <v>56</v>
      </c>
      <c r="X6" s="3"/>
      <c r="Y6" s="3"/>
    </row>
    <row r="7" spans="1:25" ht="19.5" customHeight="1">
      <c r="A7" s="3"/>
      <c r="B7" s="225"/>
      <c r="C7" s="43" t="s">
        <v>88</v>
      </c>
      <c r="D7" s="93"/>
      <c r="E7" s="94"/>
      <c r="F7" s="95"/>
      <c r="G7" s="84">
        <f>'F79_1-2'!O20</f>
        <v>5</v>
      </c>
      <c r="H7" s="85" t="s">
        <v>21</v>
      </c>
      <c r="I7" s="53">
        <f>'F79_1-2'!P20</f>
        <v>12</v>
      </c>
      <c r="J7" s="84">
        <f>'F79_3-1'!P20</f>
        <v>2</v>
      </c>
      <c r="K7" s="85" t="s">
        <v>21</v>
      </c>
      <c r="L7" s="53">
        <f>'F79_3-1'!O20</f>
        <v>14</v>
      </c>
      <c r="M7" s="73"/>
      <c r="N7" s="60"/>
      <c r="O7" s="63"/>
      <c r="P7" s="61">
        <f>G7+J7</f>
        <v>7</v>
      </c>
      <c r="Q7" s="62" t="s">
        <v>21</v>
      </c>
      <c r="R7" s="63">
        <f>I7+L7</f>
        <v>26</v>
      </c>
      <c r="S7" s="64"/>
      <c r="T7" s="65"/>
      <c r="U7" s="106"/>
      <c r="V7" s="228"/>
      <c r="W7" s="240"/>
      <c r="X7" s="3"/>
      <c r="Y7" s="3"/>
    </row>
    <row r="8" spans="1:25" ht="19.5" customHeight="1" thickBot="1">
      <c r="A8" s="3"/>
      <c r="B8" s="226"/>
      <c r="C8" s="44"/>
      <c r="D8" s="96"/>
      <c r="E8" s="97"/>
      <c r="F8" s="98"/>
      <c r="G8" s="87">
        <f>'F79_1-2'!M20</f>
        <v>231</v>
      </c>
      <c r="H8" s="88" t="s">
        <v>21</v>
      </c>
      <c r="I8" s="54">
        <f>'F79_1-2'!N20</f>
        <v>329</v>
      </c>
      <c r="J8" s="87">
        <f>'F79_3-1'!N20</f>
        <v>212</v>
      </c>
      <c r="K8" s="88" t="s">
        <v>21</v>
      </c>
      <c r="L8" s="54">
        <f>'F79_3-1'!M20</f>
        <v>268</v>
      </c>
      <c r="M8" s="77">
        <f>G8+J8</f>
        <v>443</v>
      </c>
      <c r="N8" s="72" t="s">
        <v>21</v>
      </c>
      <c r="O8" s="99">
        <f>I8+L8</f>
        <v>597</v>
      </c>
      <c r="P8" s="66"/>
      <c r="Q8" s="67"/>
      <c r="R8" s="68"/>
      <c r="S8" s="69"/>
      <c r="T8" s="70"/>
      <c r="U8" s="107"/>
      <c r="V8" s="229"/>
      <c r="W8" s="241"/>
      <c r="X8" s="3"/>
      <c r="Y8" s="3"/>
    </row>
    <row r="9" spans="1:25" ht="19.5" customHeight="1">
      <c r="A9" s="3"/>
      <c r="B9" s="224">
        <v>2</v>
      </c>
      <c r="C9" s="42"/>
      <c r="D9" s="100">
        <f>I6</f>
        <v>6</v>
      </c>
      <c r="E9" s="82" t="s">
        <v>21</v>
      </c>
      <c r="F9" s="83">
        <f>G6</f>
        <v>1</v>
      </c>
      <c r="G9" s="101"/>
      <c r="H9" s="91"/>
      <c r="I9" s="92"/>
      <c r="J9" s="81">
        <f>'F79_2-3'!Q20</f>
        <v>4</v>
      </c>
      <c r="K9" s="82" t="s">
        <v>21</v>
      </c>
      <c r="L9" s="52">
        <f>'F79_2-3'!R20</f>
        <v>3</v>
      </c>
      <c r="M9" s="76"/>
      <c r="N9" s="56"/>
      <c r="O9" s="71"/>
      <c r="P9" s="57"/>
      <c r="Q9" s="56"/>
      <c r="R9" s="58"/>
      <c r="S9" s="55">
        <f>D9+J9</f>
        <v>10</v>
      </c>
      <c r="T9" s="59" t="s">
        <v>21</v>
      </c>
      <c r="U9" s="71">
        <f>F9+L9</f>
        <v>4</v>
      </c>
      <c r="V9" s="227">
        <v>2</v>
      </c>
      <c r="W9" s="239" t="s">
        <v>54</v>
      </c>
      <c r="X9" s="3"/>
      <c r="Y9" s="3"/>
    </row>
    <row r="10" spans="1:25" ht="19.5" customHeight="1">
      <c r="A10" s="3"/>
      <c r="B10" s="225"/>
      <c r="C10" s="43" t="s">
        <v>86</v>
      </c>
      <c r="D10" s="102">
        <f>I7</f>
        <v>12</v>
      </c>
      <c r="E10" s="85" t="s">
        <v>21</v>
      </c>
      <c r="F10" s="86">
        <f>G7</f>
        <v>5</v>
      </c>
      <c r="G10" s="103"/>
      <c r="H10" s="94"/>
      <c r="I10" s="95"/>
      <c r="J10" s="84">
        <f>'F79_2-3'!O20</f>
        <v>8</v>
      </c>
      <c r="K10" s="85" t="s">
        <v>21</v>
      </c>
      <c r="L10" s="53">
        <f>'F79_2-3'!P20</f>
        <v>7</v>
      </c>
      <c r="M10" s="73"/>
      <c r="N10" s="60"/>
      <c r="O10" s="63"/>
      <c r="P10" s="61">
        <f>D10+J10</f>
        <v>20</v>
      </c>
      <c r="Q10" s="62" t="s">
        <v>21</v>
      </c>
      <c r="R10" s="63">
        <f>F10+L10</f>
        <v>12</v>
      </c>
      <c r="S10" s="64"/>
      <c r="T10" s="65"/>
      <c r="U10" s="106"/>
      <c r="V10" s="228"/>
      <c r="W10" s="240"/>
      <c r="X10" s="3"/>
      <c r="Y10" s="3"/>
    </row>
    <row r="11" spans="1:28" ht="19.5" customHeight="1" thickBot="1">
      <c r="A11" s="3"/>
      <c r="B11" s="226"/>
      <c r="C11" s="44"/>
      <c r="D11" s="104">
        <f>I8</f>
        <v>329</v>
      </c>
      <c r="E11" s="88" t="s">
        <v>21</v>
      </c>
      <c r="F11" s="89">
        <f>G8</f>
        <v>231</v>
      </c>
      <c r="G11" s="105"/>
      <c r="H11" s="97"/>
      <c r="I11" s="98"/>
      <c r="J11" s="87">
        <f>'F79_2-3'!M20</f>
        <v>229</v>
      </c>
      <c r="K11" s="88" t="s">
        <v>21</v>
      </c>
      <c r="L11" s="54">
        <f>'F79_2-3'!N20</f>
        <v>257</v>
      </c>
      <c r="M11" s="77">
        <f>D11+J11</f>
        <v>558</v>
      </c>
      <c r="N11" s="72" t="s">
        <v>21</v>
      </c>
      <c r="O11" s="99">
        <f>F11+L11</f>
        <v>488</v>
      </c>
      <c r="P11" s="66"/>
      <c r="Q11" s="67"/>
      <c r="R11" s="68"/>
      <c r="S11" s="69"/>
      <c r="T11" s="70"/>
      <c r="U11" s="107"/>
      <c r="V11" s="229"/>
      <c r="W11" s="241"/>
      <c r="X11" s="3"/>
      <c r="Y11" s="3"/>
      <c r="AA11" s="46"/>
      <c r="AB11" s="46"/>
    </row>
    <row r="12" spans="1:28" ht="19.5" customHeight="1">
      <c r="A12" s="3"/>
      <c r="B12" s="224">
        <v>3</v>
      </c>
      <c r="C12" s="42"/>
      <c r="D12" s="100">
        <f>L6</f>
        <v>7</v>
      </c>
      <c r="E12" s="82" t="s">
        <v>21</v>
      </c>
      <c r="F12" s="52">
        <f>J6</f>
        <v>0</v>
      </c>
      <c r="G12" s="81">
        <f>L9</f>
        <v>3</v>
      </c>
      <c r="H12" s="82" t="s">
        <v>21</v>
      </c>
      <c r="I12" s="83">
        <f>J9</f>
        <v>4</v>
      </c>
      <c r="J12" s="101"/>
      <c r="K12" s="91"/>
      <c r="L12" s="92"/>
      <c r="M12" s="76"/>
      <c r="N12" s="56"/>
      <c r="O12" s="71"/>
      <c r="P12" s="57"/>
      <c r="Q12" s="56"/>
      <c r="R12" s="58"/>
      <c r="S12" s="55">
        <f>D12+G12</f>
        <v>10</v>
      </c>
      <c r="T12" s="59" t="s">
        <v>21</v>
      </c>
      <c r="U12" s="71">
        <f>F12+I12</f>
        <v>4</v>
      </c>
      <c r="V12" s="227">
        <v>1</v>
      </c>
      <c r="W12" s="230" t="s">
        <v>55</v>
      </c>
      <c r="X12" s="3"/>
      <c r="Y12" s="45"/>
      <c r="AA12" s="46"/>
      <c r="AB12" s="46"/>
    </row>
    <row r="13" spans="1:28" ht="19.5" customHeight="1">
      <c r="A13" s="3"/>
      <c r="B13" s="225"/>
      <c r="C13" s="43" t="s">
        <v>84</v>
      </c>
      <c r="D13" s="102">
        <f>L7</f>
        <v>14</v>
      </c>
      <c r="E13" s="85" t="s">
        <v>21</v>
      </c>
      <c r="F13" s="53">
        <f>J7</f>
        <v>2</v>
      </c>
      <c r="G13" s="84">
        <f>L10</f>
        <v>7</v>
      </c>
      <c r="H13" s="85" t="s">
        <v>21</v>
      </c>
      <c r="I13" s="86">
        <f>J10</f>
        <v>8</v>
      </c>
      <c r="J13" s="103"/>
      <c r="K13" s="94"/>
      <c r="L13" s="95"/>
      <c r="M13" s="73"/>
      <c r="N13" s="60"/>
      <c r="O13" s="63"/>
      <c r="P13" s="61">
        <f>D13+G13</f>
        <v>21</v>
      </c>
      <c r="Q13" s="62" t="s">
        <v>21</v>
      </c>
      <c r="R13" s="63">
        <f>F13+I13</f>
        <v>10</v>
      </c>
      <c r="S13" s="64"/>
      <c r="T13" s="65"/>
      <c r="U13" s="106"/>
      <c r="V13" s="228"/>
      <c r="W13" s="231"/>
      <c r="X13" s="3"/>
      <c r="Y13" s="45"/>
      <c r="AA13" s="46"/>
      <c r="AB13" s="46"/>
    </row>
    <row r="14" spans="1:28" ht="19.5" customHeight="1" thickBot="1">
      <c r="A14" s="3"/>
      <c r="B14" s="226"/>
      <c r="C14" s="44"/>
      <c r="D14" s="104">
        <f>L8</f>
        <v>268</v>
      </c>
      <c r="E14" s="88" t="s">
        <v>21</v>
      </c>
      <c r="F14" s="54">
        <f>J8</f>
        <v>212</v>
      </c>
      <c r="G14" s="87">
        <f>L11</f>
        <v>257</v>
      </c>
      <c r="H14" s="88" t="s">
        <v>21</v>
      </c>
      <c r="I14" s="89">
        <f>J11</f>
        <v>229</v>
      </c>
      <c r="J14" s="103"/>
      <c r="K14" s="94"/>
      <c r="L14" s="95"/>
      <c r="M14" s="77">
        <f>D14+G14</f>
        <v>525</v>
      </c>
      <c r="N14" s="72" t="s">
        <v>21</v>
      </c>
      <c r="O14" s="99">
        <f>F14+I14</f>
        <v>441</v>
      </c>
      <c r="P14" s="66"/>
      <c r="Q14" s="67"/>
      <c r="R14" s="68"/>
      <c r="S14" s="69"/>
      <c r="T14" s="70"/>
      <c r="U14" s="107"/>
      <c r="V14" s="229"/>
      <c r="W14" s="232"/>
      <c r="X14" s="3"/>
      <c r="Y14" s="45"/>
      <c r="AA14" s="46"/>
      <c r="AB14" s="46"/>
    </row>
    <row r="15" spans="1:30" ht="12.75">
      <c r="A15" s="3"/>
      <c r="C15" s="3"/>
      <c r="D15" s="233" t="s">
        <v>24</v>
      </c>
      <c r="E15" s="234"/>
      <c r="F15" s="235"/>
      <c r="G15" s="236" t="s">
        <v>25</v>
      </c>
      <c r="H15" s="237"/>
      <c r="I15" s="238"/>
      <c r="J15" s="236" t="s">
        <v>26</v>
      </c>
      <c r="K15" s="237"/>
      <c r="L15" s="238"/>
      <c r="M15" s="134">
        <f>SUM(M6:M14)</f>
        <v>1526</v>
      </c>
      <c r="N15" s="134"/>
      <c r="O15" s="135">
        <f>SUM(O6:O14)</f>
        <v>1526</v>
      </c>
      <c r="P15" s="134">
        <f>SUM(P6:P14)</f>
        <v>48</v>
      </c>
      <c r="Q15" s="134"/>
      <c r="R15" s="135">
        <f>SUM(R6:R14)</f>
        <v>48</v>
      </c>
      <c r="S15" s="134">
        <f>SUM(S6:S14)</f>
        <v>21</v>
      </c>
      <c r="T15" s="134"/>
      <c r="U15" s="135">
        <f>SUM(U6:U14)</f>
        <v>21</v>
      </c>
      <c r="V15" s="3"/>
      <c r="W15" s="3"/>
      <c r="X15" s="3"/>
      <c r="Y15" s="3"/>
      <c r="AA15" s="46"/>
      <c r="AB15" s="46"/>
      <c r="AC15" s="46"/>
      <c r="AD15" s="46"/>
    </row>
    <row r="16" spans="1:30" ht="12.75">
      <c r="A16" s="3"/>
      <c r="C16" s="3" t="s">
        <v>27</v>
      </c>
      <c r="D16" s="218" t="s">
        <v>35</v>
      </c>
      <c r="E16" s="219"/>
      <c r="F16" s="220"/>
      <c r="G16" s="218" t="s">
        <v>38</v>
      </c>
      <c r="H16" s="219"/>
      <c r="I16" s="220"/>
      <c r="J16" s="218" t="s">
        <v>36</v>
      </c>
      <c r="K16" s="219"/>
      <c r="L16" s="220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26"/>
      <c r="Y16" s="3"/>
      <c r="AC16" s="46"/>
      <c r="AD16" s="46"/>
    </row>
    <row r="17" spans="1:30" ht="12.75">
      <c r="A17" s="3"/>
      <c r="C17" s="3"/>
      <c r="D17" s="221" t="s">
        <v>28</v>
      </c>
      <c r="E17" s="222"/>
      <c r="F17" s="223"/>
      <c r="G17" s="221" t="s">
        <v>60</v>
      </c>
      <c r="H17" s="222"/>
      <c r="I17" s="223"/>
      <c r="J17" s="221" t="s">
        <v>37</v>
      </c>
      <c r="K17" s="222"/>
      <c r="L17" s="223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26"/>
      <c r="Y17" s="3"/>
      <c r="AC17" s="46"/>
      <c r="AD17" s="46"/>
    </row>
    <row r="18" spans="1:30" ht="12.75">
      <c r="A18" s="3"/>
      <c r="C18" s="26"/>
      <c r="D18" s="79"/>
      <c r="E18" s="79"/>
      <c r="F18" s="79"/>
      <c r="G18" s="79"/>
      <c r="H18" s="79"/>
      <c r="I18" s="79"/>
      <c r="J18" s="78"/>
      <c r="K18" s="78"/>
      <c r="L18" s="7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26"/>
      <c r="Y18" s="3"/>
      <c r="AC18" s="46"/>
      <c r="AD18" s="46"/>
    </row>
    <row r="19" spans="1:30" ht="12.75">
      <c r="A19" s="3"/>
      <c r="C19" s="26"/>
      <c r="D19" s="78"/>
      <c r="E19" s="78"/>
      <c r="F19" s="78"/>
      <c r="G19" s="78"/>
      <c r="H19" s="78"/>
      <c r="I19" s="78"/>
      <c r="J19" s="78"/>
      <c r="K19" s="78"/>
      <c r="L19" s="7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26"/>
      <c r="Y19" s="3"/>
      <c r="AC19" s="46"/>
      <c r="AD19" s="46"/>
    </row>
    <row r="20" spans="1:30" ht="12.75">
      <c r="A20" s="3"/>
      <c r="C20" s="26"/>
      <c r="D20" s="78"/>
      <c r="E20" s="78"/>
      <c r="F20" s="78"/>
      <c r="G20" s="78"/>
      <c r="H20" s="78"/>
      <c r="I20" s="78"/>
      <c r="J20" s="78"/>
      <c r="K20" s="78"/>
      <c r="L20" s="7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3"/>
      <c r="Y20" s="3"/>
      <c r="AD20" s="46"/>
    </row>
    <row r="21" spans="1:30" ht="12.75">
      <c r="A21" s="3"/>
      <c r="C21" s="3"/>
      <c r="D21" s="78"/>
      <c r="E21" s="78"/>
      <c r="F21" s="78"/>
      <c r="G21" s="78"/>
      <c r="H21" s="78"/>
      <c r="I21" s="78"/>
      <c r="J21" s="78"/>
      <c r="K21" s="78"/>
      <c r="L21" s="78"/>
      <c r="M21" s="26"/>
      <c r="N21" s="26"/>
      <c r="O21" s="26"/>
      <c r="P21" s="26"/>
      <c r="Q21" s="26"/>
      <c r="R21" s="3"/>
      <c r="S21" s="3"/>
      <c r="T21" s="3"/>
      <c r="U21" s="3"/>
      <c r="V21" s="3"/>
      <c r="W21" s="3"/>
      <c r="X21" s="3"/>
      <c r="Y21" s="3"/>
      <c r="AD21" s="46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6"/>
      <c r="S22" s="26"/>
      <c r="T22" s="26"/>
      <c r="U22" s="3"/>
      <c r="V22" s="3"/>
      <c r="W22" s="3"/>
      <c r="X22" s="3"/>
      <c r="Y22" s="3"/>
      <c r="AD22" s="46"/>
    </row>
    <row r="23" spans="12:20" ht="12.75">
      <c r="L23" s="46"/>
      <c r="M23" s="46"/>
      <c r="N23" s="46"/>
      <c r="O23" s="46"/>
      <c r="P23" s="46"/>
      <c r="Q23" s="46"/>
      <c r="R23" s="46"/>
      <c r="S23" s="46"/>
      <c r="T23" s="46"/>
    </row>
    <row r="24" spans="28:29" ht="12.75">
      <c r="AB24" s="46"/>
      <c r="AC24" s="46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3">
      <selection activeCell="N27" sqref="N27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82" t="s">
        <v>72</v>
      </c>
      <c r="S8" s="8"/>
    </row>
    <row r="9" spans="1:19" ht="19.5" customHeight="1">
      <c r="A9" s="4" t="s">
        <v>4</v>
      </c>
      <c r="B9" s="186" t="s">
        <v>71</v>
      </c>
      <c r="C9" s="183" t="s">
        <v>84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45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2" t="s">
        <v>195</v>
      </c>
      <c r="C13" s="113" t="s">
        <v>192</v>
      </c>
      <c r="D13" s="114">
        <v>11</v>
      </c>
      <c r="E13" s="115" t="s">
        <v>21</v>
      </c>
      <c r="F13" s="116">
        <v>21</v>
      </c>
      <c r="G13" s="114">
        <v>21</v>
      </c>
      <c r="H13" s="115" t="s">
        <v>21</v>
      </c>
      <c r="I13" s="116">
        <v>16</v>
      </c>
      <c r="J13" s="114">
        <v>21</v>
      </c>
      <c r="K13" s="115" t="s">
        <v>21</v>
      </c>
      <c r="L13" s="116">
        <v>16</v>
      </c>
      <c r="M13" s="117">
        <f aca="true" t="shared" si="0" ref="M13:M19">D13+G13+J13</f>
        <v>53</v>
      </c>
      <c r="N13" s="118">
        <f aca="true" t="shared" si="1" ref="N13:N19">F13+I13+L13</f>
        <v>53</v>
      </c>
      <c r="O13" s="119">
        <f aca="true" t="shared" si="2" ref="O13:O18">IF(D13&gt;F13,1,0)+IF(G13&gt;I13,1,0)+IF(J13&gt;L13,1,0)</f>
        <v>2</v>
      </c>
      <c r="P13" s="120">
        <f aca="true" t="shared" si="3" ref="P13:P18">IF(D13&lt;F13,1,0)+IF(G13&lt;I13,1,0)+IF(J13&lt;L13,1,0)</f>
        <v>1</v>
      </c>
      <c r="Q13" s="121">
        <f>IF(O13=2,1,0)</f>
        <v>1</v>
      </c>
      <c r="R13" s="122">
        <f>IF(P13=2,1,0)</f>
        <v>0</v>
      </c>
      <c r="S13" s="196" t="s">
        <v>219</v>
      </c>
    </row>
    <row r="14" spans="1:19" ht="30" customHeight="1">
      <c r="A14" s="47" t="s">
        <v>128</v>
      </c>
      <c r="B14" s="112" t="s">
        <v>114</v>
      </c>
      <c r="C14" s="113" t="s">
        <v>126</v>
      </c>
      <c r="D14" s="123">
        <v>21</v>
      </c>
      <c r="E14" s="124" t="s">
        <v>21</v>
      </c>
      <c r="F14" s="125">
        <v>16</v>
      </c>
      <c r="G14" s="123">
        <v>21</v>
      </c>
      <c r="H14" s="124" t="s">
        <v>21</v>
      </c>
      <c r="I14" s="125">
        <v>5</v>
      </c>
      <c r="J14" s="123"/>
      <c r="K14" s="124" t="s">
        <v>21</v>
      </c>
      <c r="L14" s="125"/>
      <c r="M14" s="117">
        <f t="shared" si="0"/>
        <v>42</v>
      </c>
      <c r="N14" s="118">
        <f t="shared" si="1"/>
        <v>21</v>
      </c>
      <c r="O14" s="119">
        <f t="shared" si="2"/>
        <v>2</v>
      </c>
      <c r="P14" s="120">
        <f t="shared" si="3"/>
        <v>0</v>
      </c>
      <c r="Q14" s="126">
        <f aca="true" t="shared" si="4" ref="Q14:R19">IF(O14=2,1,0)</f>
        <v>1</v>
      </c>
      <c r="R14" s="122">
        <f t="shared" si="4"/>
        <v>0</v>
      </c>
      <c r="S14" s="196" t="s">
        <v>220</v>
      </c>
    </row>
    <row r="15" spans="1:19" ht="30" customHeight="1">
      <c r="A15" s="47" t="s">
        <v>129</v>
      </c>
      <c r="B15" s="112" t="s">
        <v>196</v>
      </c>
      <c r="C15" s="113" t="s">
        <v>125</v>
      </c>
      <c r="D15" s="123">
        <v>21</v>
      </c>
      <c r="E15" s="124" t="s">
        <v>21</v>
      </c>
      <c r="F15" s="125">
        <v>18</v>
      </c>
      <c r="G15" s="123">
        <v>21</v>
      </c>
      <c r="H15" s="124" t="s">
        <v>21</v>
      </c>
      <c r="I15" s="125">
        <v>14</v>
      </c>
      <c r="J15" s="123"/>
      <c r="K15" s="124" t="s">
        <v>21</v>
      </c>
      <c r="L15" s="125"/>
      <c r="M15" s="117">
        <f t="shared" si="0"/>
        <v>42</v>
      </c>
      <c r="N15" s="118">
        <f t="shared" si="1"/>
        <v>32</v>
      </c>
      <c r="O15" s="119">
        <f>IF(D15&gt;F15,1,0)+IF(G15&gt;I15,1,0)+IF(J15&gt;L15,1,0)</f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6" t="s">
        <v>219</v>
      </c>
    </row>
    <row r="16" spans="1:19" ht="30" customHeight="1">
      <c r="A16" s="47" t="s">
        <v>130</v>
      </c>
      <c r="B16" s="127" t="s">
        <v>165</v>
      </c>
      <c r="C16" s="127" t="s">
        <v>124</v>
      </c>
      <c r="D16" s="123">
        <v>4</v>
      </c>
      <c r="E16" s="124" t="s">
        <v>21</v>
      </c>
      <c r="F16" s="125">
        <v>21</v>
      </c>
      <c r="G16" s="123">
        <v>5</v>
      </c>
      <c r="H16" s="124" t="s">
        <v>21</v>
      </c>
      <c r="I16" s="125">
        <v>21</v>
      </c>
      <c r="J16" s="123"/>
      <c r="K16" s="124" t="s">
        <v>21</v>
      </c>
      <c r="L16" s="125"/>
      <c r="M16" s="117">
        <f t="shared" si="0"/>
        <v>9</v>
      </c>
      <c r="N16" s="118">
        <f t="shared" si="1"/>
        <v>42</v>
      </c>
      <c r="O16" s="119">
        <f>IF(D16&gt;F16,1,0)+IF(G16&gt;I16,1,0)+IF(J16&gt;L16,1,0)</f>
        <v>0</v>
      </c>
      <c r="P16" s="120">
        <f>IF(D16&lt;F16,1,0)+IF(G16&lt;I16,1,0)+IF(J16&lt;L16,1,0)</f>
        <v>2</v>
      </c>
      <c r="Q16" s="126">
        <f t="shared" si="4"/>
        <v>0</v>
      </c>
      <c r="R16" s="122">
        <f t="shared" si="4"/>
        <v>1</v>
      </c>
      <c r="S16" s="196" t="s">
        <v>220</v>
      </c>
    </row>
    <row r="17" spans="1:19" ht="30" customHeight="1">
      <c r="A17" s="47" t="s">
        <v>131</v>
      </c>
      <c r="B17" s="127" t="s">
        <v>113</v>
      </c>
      <c r="C17" s="127" t="s">
        <v>138</v>
      </c>
      <c r="D17" s="123">
        <v>14</v>
      </c>
      <c r="E17" s="124" t="s">
        <v>21</v>
      </c>
      <c r="F17" s="125">
        <v>21</v>
      </c>
      <c r="G17" s="123">
        <v>8</v>
      </c>
      <c r="H17" s="124" t="s">
        <v>21</v>
      </c>
      <c r="I17" s="125">
        <v>21</v>
      </c>
      <c r="J17" s="123"/>
      <c r="K17" s="124" t="s">
        <v>21</v>
      </c>
      <c r="L17" s="125"/>
      <c r="M17" s="117">
        <f t="shared" si="0"/>
        <v>22</v>
      </c>
      <c r="N17" s="118">
        <f t="shared" si="1"/>
        <v>42</v>
      </c>
      <c r="O17" s="119">
        <f t="shared" si="2"/>
        <v>0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6" t="s">
        <v>219</v>
      </c>
    </row>
    <row r="18" spans="1:19" ht="30" customHeight="1">
      <c r="A18" s="47" t="s">
        <v>132</v>
      </c>
      <c r="B18" s="127" t="s">
        <v>197</v>
      </c>
      <c r="C18" s="127" t="s">
        <v>193</v>
      </c>
      <c r="D18" s="123">
        <v>21</v>
      </c>
      <c r="E18" s="124" t="s">
        <v>21</v>
      </c>
      <c r="F18" s="125">
        <v>10</v>
      </c>
      <c r="G18" s="123">
        <v>21</v>
      </c>
      <c r="H18" s="124" t="s">
        <v>21</v>
      </c>
      <c r="I18" s="125">
        <v>15</v>
      </c>
      <c r="J18" s="123"/>
      <c r="K18" s="124" t="s">
        <v>21</v>
      </c>
      <c r="L18" s="125"/>
      <c r="M18" s="117">
        <f t="shared" si="0"/>
        <v>42</v>
      </c>
      <c r="N18" s="118">
        <f t="shared" si="1"/>
        <v>25</v>
      </c>
      <c r="O18" s="119">
        <f t="shared" si="2"/>
        <v>2</v>
      </c>
      <c r="P18" s="120">
        <f t="shared" si="3"/>
        <v>0</v>
      </c>
      <c r="Q18" s="126">
        <f t="shared" si="4"/>
        <v>1</v>
      </c>
      <c r="R18" s="122">
        <f t="shared" si="4"/>
        <v>0</v>
      </c>
      <c r="S18" s="196" t="s">
        <v>220</v>
      </c>
    </row>
    <row r="19" spans="1:19" ht="30" customHeight="1" thickBot="1">
      <c r="A19" s="47" t="s">
        <v>134</v>
      </c>
      <c r="B19" s="127" t="s">
        <v>198</v>
      </c>
      <c r="C19" s="127" t="s">
        <v>194</v>
      </c>
      <c r="D19" s="123">
        <v>10</v>
      </c>
      <c r="E19" s="124" t="s">
        <v>21</v>
      </c>
      <c r="F19" s="125">
        <v>21</v>
      </c>
      <c r="G19" s="123">
        <v>9</v>
      </c>
      <c r="H19" s="124" t="s">
        <v>21</v>
      </c>
      <c r="I19" s="125">
        <v>21</v>
      </c>
      <c r="J19" s="123"/>
      <c r="K19" s="124" t="s">
        <v>21</v>
      </c>
      <c r="L19" s="125"/>
      <c r="M19" s="117">
        <f t="shared" si="0"/>
        <v>19</v>
      </c>
      <c r="N19" s="118">
        <f t="shared" si="1"/>
        <v>42</v>
      </c>
      <c r="O19" s="119">
        <f>IF(D19&gt;F19,1,0)+IF(G19&gt;I19,1,0)+IF(J19&gt;L19,1,0)</f>
        <v>0</v>
      </c>
      <c r="P19" s="120">
        <f>IF(D19&lt;F19,1,0)+IF(G19&lt;I19,1,0)+IF(J19&lt;L19,1,0)</f>
        <v>2</v>
      </c>
      <c r="Q19" s="128">
        <f t="shared" si="4"/>
        <v>0</v>
      </c>
      <c r="R19" s="122">
        <f t="shared" si="4"/>
        <v>1</v>
      </c>
      <c r="S19" s="197" t="s">
        <v>219</v>
      </c>
    </row>
    <row r="20" spans="1:19" ht="34.5" customHeight="1" thickBot="1">
      <c r="A20" s="111" t="s">
        <v>10</v>
      </c>
      <c r="B20" s="205" t="str">
        <f>IF(Q20&gt;R20,C8,IF(R20&gt;Q20,C9,"remíza"))</f>
        <v>Východní Čechy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229</v>
      </c>
      <c r="N20" s="130">
        <f t="shared" si="5"/>
        <v>257</v>
      </c>
      <c r="O20" s="131">
        <f t="shared" si="5"/>
        <v>8</v>
      </c>
      <c r="P20" s="132">
        <f t="shared" si="5"/>
        <v>7</v>
      </c>
      <c r="Q20" s="131">
        <f t="shared" si="5"/>
        <v>4</v>
      </c>
      <c r="R20" s="133">
        <f t="shared" si="5"/>
        <v>3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J19" sqref="J1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82" t="s">
        <v>72</v>
      </c>
      <c r="S8" s="8"/>
    </row>
    <row r="9" spans="1:19" ht="19.5" customHeight="1">
      <c r="A9" s="4" t="s">
        <v>4</v>
      </c>
      <c r="B9" s="9"/>
      <c r="C9" s="183" t="s">
        <v>88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45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2" t="s">
        <v>160</v>
      </c>
      <c r="C13" s="113" t="s">
        <v>230</v>
      </c>
      <c r="D13" s="114">
        <v>21</v>
      </c>
      <c r="E13" s="115" t="s">
        <v>21</v>
      </c>
      <c r="F13" s="116">
        <v>15</v>
      </c>
      <c r="G13" s="114">
        <v>21</v>
      </c>
      <c r="H13" s="115" t="s">
        <v>21</v>
      </c>
      <c r="I13" s="116">
        <v>13</v>
      </c>
      <c r="J13" s="114"/>
      <c r="K13" s="115" t="s">
        <v>21</v>
      </c>
      <c r="L13" s="116"/>
      <c r="M13" s="117">
        <f>D13+G13+J13</f>
        <v>42</v>
      </c>
      <c r="N13" s="118">
        <f aca="true" t="shared" si="0" ref="N13:N19">F13+I13+L13</f>
        <v>28</v>
      </c>
      <c r="O13" s="119">
        <f aca="true" t="shared" si="1" ref="O13:O18">IF(D13&gt;F13,1,0)+IF(G13&gt;I13,1,0)+IF(J13&gt;L13,1,0)</f>
        <v>2</v>
      </c>
      <c r="P13" s="120">
        <f aca="true" t="shared" si="2" ref="P13:P18">IF(D13&lt;F13,1,0)+IF(G13&lt;I13,1,0)+IF(J13&lt;L13,1,0)</f>
        <v>0</v>
      </c>
      <c r="Q13" s="121">
        <f>IF(O13=2,1,0)</f>
        <v>1</v>
      </c>
      <c r="R13" s="122">
        <f>IF(P13=2,1,0)</f>
        <v>0</v>
      </c>
      <c r="S13" s="196" t="s">
        <v>220</v>
      </c>
    </row>
    <row r="14" spans="1:19" ht="30" customHeight="1">
      <c r="A14" s="47" t="s">
        <v>128</v>
      </c>
      <c r="B14" s="112" t="s">
        <v>161</v>
      </c>
      <c r="C14" s="113" t="s">
        <v>231</v>
      </c>
      <c r="D14" s="123">
        <v>21</v>
      </c>
      <c r="E14" s="124" t="s">
        <v>21</v>
      </c>
      <c r="F14" s="125">
        <v>14</v>
      </c>
      <c r="G14" s="123">
        <v>11</v>
      </c>
      <c r="H14" s="124" t="s">
        <v>21</v>
      </c>
      <c r="I14" s="125">
        <v>21</v>
      </c>
      <c r="J14" s="123">
        <v>21</v>
      </c>
      <c r="K14" s="124" t="s">
        <v>21</v>
      </c>
      <c r="L14" s="125">
        <v>14</v>
      </c>
      <c r="M14" s="117">
        <v>0</v>
      </c>
      <c r="N14" s="118">
        <f t="shared" si="0"/>
        <v>49</v>
      </c>
      <c r="O14" s="119">
        <f t="shared" si="1"/>
        <v>2</v>
      </c>
      <c r="P14" s="120">
        <f t="shared" si="2"/>
        <v>1</v>
      </c>
      <c r="Q14" s="126">
        <f aca="true" t="shared" si="3" ref="Q14:R19">IF(O14=2,1,0)</f>
        <v>1</v>
      </c>
      <c r="R14" s="122">
        <f t="shared" si="3"/>
        <v>0</v>
      </c>
      <c r="S14" s="196" t="s">
        <v>216</v>
      </c>
    </row>
    <row r="15" spans="1:19" ht="30" customHeight="1">
      <c r="A15" s="47" t="s">
        <v>129</v>
      </c>
      <c r="B15" s="112" t="s">
        <v>126</v>
      </c>
      <c r="C15" s="113" t="s">
        <v>167</v>
      </c>
      <c r="D15" s="123">
        <v>16</v>
      </c>
      <c r="E15" s="124" t="s">
        <v>21</v>
      </c>
      <c r="F15" s="125">
        <v>21</v>
      </c>
      <c r="G15" s="123">
        <v>21</v>
      </c>
      <c r="H15" s="124" t="s">
        <v>21</v>
      </c>
      <c r="I15" s="125">
        <v>9</v>
      </c>
      <c r="J15" s="123">
        <v>21</v>
      </c>
      <c r="K15" s="124" t="s">
        <v>21</v>
      </c>
      <c r="L15" s="125">
        <v>19</v>
      </c>
      <c r="M15" s="117">
        <f>D15+G15+J15</f>
        <v>58</v>
      </c>
      <c r="N15" s="118">
        <f t="shared" si="0"/>
        <v>49</v>
      </c>
      <c r="O15" s="119">
        <f>IF(D15&gt;F15,1,0)+IF(G15&gt;I15,1,0)+IF(J15&gt;L15,1,0)</f>
        <v>2</v>
      </c>
      <c r="P15" s="120">
        <f t="shared" si="2"/>
        <v>1</v>
      </c>
      <c r="Q15" s="126">
        <f t="shared" si="3"/>
        <v>1</v>
      </c>
      <c r="R15" s="122">
        <f t="shared" si="3"/>
        <v>0</v>
      </c>
      <c r="S15" s="196" t="s">
        <v>220</v>
      </c>
    </row>
    <row r="16" spans="1:19" ht="30" customHeight="1">
      <c r="A16" s="47" t="s">
        <v>130</v>
      </c>
      <c r="B16" s="127" t="s">
        <v>124</v>
      </c>
      <c r="C16" s="127" t="s">
        <v>168</v>
      </c>
      <c r="D16" s="123">
        <v>21</v>
      </c>
      <c r="E16" s="124" t="s">
        <v>21</v>
      </c>
      <c r="F16" s="125">
        <v>12</v>
      </c>
      <c r="G16" s="123">
        <v>21</v>
      </c>
      <c r="H16" s="124" t="s">
        <v>21</v>
      </c>
      <c r="I16" s="125">
        <v>10</v>
      </c>
      <c r="J16" s="123"/>
      <c r="K16" s="124" t="s">
        <v>21</v>
      </c>
      <c r="L16" s="125"/>
      <c r="M16" s="117">
        <f>D16+G16+J16</f>
        <v>42</v>
      </c>
      <c r="N16" s="118">
        <f t="shared" si="0"/>
        <v>22</v>
      </c>
      <c r="O16" s="119">
        <f>IF(D16&gt;F16,1,0)+IF(G16&gt;I16,1,0)+IF(J16&gt;L16,1,0)</f>
        <v>2</v>
      </c>
      <c r="P16" s="120">
        <f>IF(D16&lt;F16,1,0)+IF(G16&lt;I16,1,0)+IF(J16&lt;L16,1,0)</f>
        <v>0</v>
      </c>
      <c r="Q16" s="126">
        <f t="shared" si="3"/>
        <v>1</v>
      </c>
      <c r="R16" s="122">
        <f t="shared" si="3"/>
        <v>0</v>
      </c>
      <c r="S16" s="196" t="s">
        <v>216</v>
      </c>
    </row>
    <row r="17" spans="1:19" ht="30" customHeight="1">
      <c r="A17" s="47" t="s">
        <v>131</v>
      </c>
      <c r="B17" s="127" t="s">
        <v>138</v>
      </c>
      <c r="C17" s="127" t="s">
        <v>99</v>
      </c>
      <c r="D17" s="123">
        <v>21</v>
      </c>
      <c r="E17" s="124" t="s">
        <v>21</v>
      </c>
      <c r="F17" s="125">
        <v>11</v>
      </c>
      <c r="G17" s="123">
        <v>21</v>
      </c>
      <c r="H17" s="124" t="s">
        <v>21</v>
      </c>
      <c r="I17" s="125">
        <v>6</v>
      </c>
      <c r="J17" s="123"/>
      <c r="K17" s="124" t="s">
        <v>21</v>
      </c>
      <c r="L17" s="125"/>
      <c r="M17" s="117">
        <f>D17+G17+J17</f>
        <v>42</v>
      </c>
      <c r="N17" s="118">
        <f t="shared" si="0"/>
        <v>17</v>
      </c>
      <c r="O17" s="119">
        <f t="shared" si="1"/>
        <v>2</v>
      </c>
      <c r="P17" s="120">
        <f t="shared" si="2"/>
        <v>0</v>
      </c>
      <c r="Q17" s="126">
        <f t="shared" si="3"/>
        <v>1</v>
      </c>
      <c r="R17" s="122">
        <f t="shared" si="3"/>
        <v>0</v>
      </c>
      <c r="S17" s="196" t="s">
        <v>220</v>
      </c>
    </row>
    <row r="18" spans="1:19" ht="30" customHeight="1">
      <c r="A18" s="47" t="s">
        <v>132</v>
      </c>
      <c r="B18" s="127" t="s">
        <v>123</v>
      </c>
      <c r="C18" s="127" t="s">
        <v>232</v>
      </c>
      <c r="D18" s="123">
        <v>21</v>
      </c>
      <c r="E18" s="124" t="s">
        <v>21</v>
      </c>
      <c r="F18" s="125">
        <v>9</v>
      </c>
      <c r="G18" s="123">
        <v>21</v>
      </c>
      <c r="H18" s="124" t="s">
        <v>21</v>
      </c>
      <c r="I18" s="125">
        <v>9</v>
      </c>
      <c r="J18" s="123"/>
      <c r="K18" s="124" t="s">
        <v>21</v>
      </c>
      <c r="L18" s="125"/>
      <c r="M18" s="117">
        <f>D18+G18+J18</f>
        <v>42</v>
      </c>
      <c r="N18" s="118">
        <f t="shared" si="0"/>
        <v>18</v>
      </c>
      <c r="O18" s="119">
        <f t="shared" si="1"/>
        <v>2</v>
      </c>
      <c r="P18" s="120">
        <f t="shared" si="2"/>
        <v>0</v>
      </c>
      <c r="Q18" s="126">
        <f t="shared" si="3"/>
        <v>1</v>
      </c>
      <c r="R18" s="122">
        <f t="shared" si="3"/>
        <v>0</v>
      </c>
      <c r="S18" s="196" t="s">
        <v>216</v>
      </c>
    </row>
    <row r="19" spans="1:19" ht="30" customHeight="1" thickBot="1">
      <c r="A19" s="47" t="s">
        <v>134</v>
      </c>
      <c r="B19" s="127" t="s">
        <v>162</v>
      </c>
      <c r="C19" s="127" t="s">
        <v>233</v>
      </c>
      <c r="D19" s="123">
        <v>21</v>
      </c>
      <c r="E19" s="124" t="s">
        <v>21</v>
      </c>
      <c r="F19" s="125">
        <v>14</v>
      </c>
      <c r="G19" s="123">
        <v>21</v>
      </c>
      <c r="H19" s="124" t="s">
        <v>21</v>
      </c>
      <c r="I19" s="125">
        <v>15</v>
      </c>
      <c r="J19" s="123"/>
      <c r="K19" s="124" t="s">
        <v>21</v>
      </c>
      <c r="L19" s="125"/>
      <c r="M19" s="117">
        <f>D19+G19+J19</f>
        <v>42</v>
      </c>
      <c r="N19" s="118">
        <f t="shared" si="0"/>
        <v>29</v>
      </c>
      <c r="O19" s="119">
        <f>IF(D19&gt;F19,1,0)+IF(G19&gt;I19,1,0)+IF(J19&gt;L19,1,0)</f>
        <v>2</v>
      </c>
      <c r="P19" s="120">
        <f>IF(D19&lt;F19,1,0)+IF(G19&lt;I19,1,0)+IF(J19&lt;L19,1,0)</f>
        <v>0</v>
      </c>
      <c r="Q19" s="128">
        <f t="shared" si="3"/>
        <v>1</v>
      </c>
      <c r="R19" s="122">
        <f t="shared" si="3"/>
        <v>0</v>
      </c>
      <c r="S19" s="197" t="s">
        <v>220</v>
      </c>
    </row>
    <row r="20" spans="1:19" ht="34.5" customHeight="1" thickBot="1">
      <c r="A20" s="111" t="s">
        <v>10</v>
      </c>
      <c r="B20" s="205" t="str">
        <f>IF(Q20&gt;R20,C8,IF(R20&gt;Q20,C9,"remíza"))</f>
        <v>Jižní Čechy "B"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4" ref="M20:R20">SUM(M11:M19)</f>
        <v>268</v>
      </c>
      <c r="N20" s="130">
        <f t="shared" si="4"/>
        <v>212</v>
      </c>
      <c r="O20" s="131">
        <f t="shared" si="4"/>
        <v>14</v>
      </c>
      <c r="P20" s="132">
        <f t="shared" si="4"/>
        <v>2</v>
      </c>
      <c r="Q20" s="131">
        <f t="shared" si="4"/>
        <v>7</v>
      </c>
      <c r="R20" s="133">
        <f t="shared" si="4"/>
        <v>0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B5">
      <selection activeCell="M19" sqref="M1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74" t="s">
        <v>88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82" t="s">
        <v>72</v>
      </c>
      <c r="S8" s="8"/>
    </row>
    <row r="9" spans="1:19" ht="19.5" customHeight="1">
      <c r="A9" s="4" t="s">
        <v>4</v>
      </c>
      <c r="B9" s="9"/>
      <c r="C9" s="74" t="s">
        <v>86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45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2" t="s">
        <v>96</v>
      </c>
      <c r="C13" s="113" t="s">
        <v>237</v>
      </c>
      <c r="D13" s="114">
        <v>19</v>
      </c>
      <c r="E13" s="115" t="s">
        <v>21</v>
      </c>
      <c r="F13" s="116">
        <v>21</v>
      </c>
      <c r="G13" s="114">
        <v>21</v>
      </c>
      <c r="H13" s="115" t="s">
        <v>21</v>
      </c>
      <c r="I13" s="116">
        <v>19</v>
      </c>
      <c r="J13" s="114">
        <v>11</v>
      </c>
      <c r="K13" s="115" t="s">
        <v>21</v>
      </c>
      <c r="L13" s="116">
        <v>21</v>
      </c>
      <c r="M13" s="117">
        <f aca="true" t="shared" si="0" ref="M13:M19">D13+G13+J13</f>
        <v>51</v>
      </c>
      <c r="N13" s="118">
        <f aca="true" t="shared" si="1" ref="N13:N19">F13+I13+L13</f>
        <v>61</v>
      </c>
      <c r="O13" s="119">
        <f aca="true" t="shared" si="2" ref="O13:O18">IF(D13&gt;F13,1,0)+IF(G13&gt;I13,1,0)+IF(J13&gt;L13,1,0)</f>
        <v>1</v>
      </c>
      <c r="P13" s="120">
        <f aca="true" t="shared" si="3" ref="P13:P18">IF(D13&lt;F13,1,0)+IF(G13&lt;I13,1,0)+IF(J13&lt;L13,1,0)</f>
        <v>2</v>
      </c>
      <c r="Q13" s="121">
        <f>IF(O13=2,1,0)</f>
        <v>0</v>
      </c>
      <c r="R13" s="122">
        <f>IF(P13=2,1,0)</f>
        <v>1</v>
      </c>
      <c r="S13" s="196" t="s">
        <v>216</v>
      </c>
    </row>
    <row r="14" spans="1:19" ht="30" customHeight="1">
      <c r="A14" s="47" t="s">
        <v>128</v>
      </c>
      <c r="B14" s="112" t="s">
        <v>239</v>
      </c>
      <c r="C14" s="113" t="s">
        <v>115</v>
      </c>
      <c r="D14" s="123">
        <v>8</v>
      </c>
      <c r="E14" s="124" t="s">
        <v>21</v>
      </c>
      <c r="F14" s="125">
        <v>21</v>
      </c>
      <c r="G14" s="123">
        <v>13</v>
      </c>
      <c r="H14" s="124" t="s">
        <v>21</v>
      </c>
      <c r="I14" s="125">
        <v>21</v>
      </c>
      <c r="J14" s="123"/>
      <c r="K14" s="124" t="s">
        <v>21</v>
      </c>
      <c r="L14" s="125"/>
      <c r="M14" s="117">
        <f t="shared" si="0"/>
        <v>21</v>
      </c>
      <c r="N14" s="118">
        <f t="shared" si="1"/>
        <v>42</v>
      </c>
      <c r="O14" s="119">
        <f t="shared" si="2"/>
        <v>0</v>
      </c>
      <c r="P14" s="120">
        <f t="shared" si="3"/>
        <v>2</v>
      </c>
      <c r="Q14" s="126">
        <f aca="true" t="shared" si="4" ref="Q14:R19">IF(O14=2,1,0)</f>
        <v>0</v>
      </c>
      <c r="R14" s="122">
        <f t="shared" si="4"/>
        <v>1</v>
      </c>
      <c r="S14" s="196" t="s">
        <v>219</v>
      </c>
    </row>
    <row r="15" spans="1:19" ht="30" customHeight="1">
      <c r="A15" s="47" t="s">
        <v>129</v>
      </c>
      <c r="B15" s="112" t="s">
        <v>240</v>
      </c>
      <c r="C15" s="113" t="s">
        <v>114</v>
      </c>
      <c r="D15" s="123">
        <v>3</v>
      </c>
      <c r="E15" s="124" t="s">
        <v>21</v>
      </c>
      <c r="F15" s="125">
        <v>21</v>
      </c>
      <c r="G15" s="123">
        <v>3</v>
      </c>
      <c r="H15" s="124" t="s">
        <v>21</v>
      </c>
      <c r="I15" s="125">
        <v>21</v>
      </c>
      <c r="J15" s="123"/>
      <c r="K15" s="124" t="s">
        <v>21</v>
      </c>
      <c r="L15" s="125"/>
      <c r="M15" s="117">
        <f t="shared" si="0"/>
        <v>6</v>
      </c>
      <c r="N15" s="118">
        <f t="shared" si="1"/>
        <v>42</v>
      </c>
      <c r="O15" s="119">
        <f>IF(D15&gt;F15,1,0)+IF(G15&gt;I15,1,0)+IF(J15&gt;L15,1,0)</f>
        <v>0</v>
      </c>
      <c r="P15" s="120">
        <f t="shared" si="3"/>
        <v>2</v>
      </c>
      <c r="Q15" s="126">
        <f t="shared" si="4"/>
        <v>0</v>
      </c>
      <c r="R15" s="122">
        <f t="shared" si="4"/>
        <v>1</v>
      </c>
      <c r="S15" s="196" t="s">
        <v>216</v>
      </c>
    </row>
    <row r="16" spans="1:19" ht="30" customHeight="1">
      <c r="A16" s="47" t="s">
        <v>130</v>
      </c>
      <c r="B16" s="127" t="s">
        <v>100</v>
      </c>
      <c r="C16" s="127" t="s">
        <v>165</v>
      </c>
      <c r="D16" s="123">
        <v>10</v>
      </c>
      <c r="E16" s="124" t="s">
        <v>21</v>
      </c>
      <c r="F16" s="125">
        <v>21</v>
      </c>
      <c r="G16" s="123">
        <v>21</v>
      </c>
      <c r="H16" s="124" t="s">
        <v>21</v>
      </c>
      <c r="I16" s="125">
        <v>19</v>
      </c>
      <c r="J16" s="123">
        <v>15</v>
      </c>
      <c r="K16" s="124" t="s">
        <v>21</v>
      </c>
      <c r="L16" s="125">
        <v>21</v>
      </c>
      <c r="M16" s="117">
        <f t="shared" si="0"/>
        <v>46</v>
      </c>
      <c r="N16" s="118">
        <f t="shared" si="1"/>
        <v>61</v>
      </c>
      <c r="O16" s="119">
        <f>IF(D16&gt;F16,1,0)+IF(G16&gt;I16,1,0)+IF(J16&gt;L16,1,0)</f>
        <v>1</v>
      </c>
      <c r="P16" s="120">
        <f>IF(D16&lt;F16,1,0)+IF(G16&lt;I16,1,0)+IF(J16&lt;L16,1,0)</f>
        <v>2</v>
      </c>
      <c r="Q16" s="126">
        <f t="shared" si="4"/>
        <v>0</v>
      </c>
      <c r="R16" s="122">
        <f t="shared" si="4"/>
        <v>1</v>
      </c>
      <c r="S16" s="196" t="s">
        <v>219</v>
      </c>
    </row>
    <row r="17" spans="1:19" ht="30" customHeight="1">
      <c r="A17" s="47" t="s">
        <v>131</v>
      </c>
      <c r="B17" s="127" t="s">
        <v>99</v>
      </c>
      <c r="C17" s="127" t="s">
        <v>112</v>
      </c>
      <c r="D17" s="123">
        <v>21</v>
      </c>
      <c r="E17" s="124" t="s">
        <v>21</v>
      </c>
      <c r="F17" s="125">
        <v>10</v>
      </c>
      <c r="G17" s="123">
        <v>21</v>
      </c>
      <c r="H17" s="124" t="s">
        <v>21</v>
      </c>
      <c r="I17" s="125">
        <v>10</v>
      </c>
      <c r="J17" s="123"/>
      <c r="K17" s="124" t="s">
        <v>21</v>
      </c>
      <c r="L17" s="125"/>
      <c r="M17" s="117">
        <f t="shared" si="0"/>
        <v>42</v>
      </c>
      <c r="N17" s="118">
        <f t="shared" si="1"/>
        <v>20</v>
      </c>
      <c r="O17" s="119">
        <f t="shared" si="2"/>
        <v>2</v>
      </c>
      <c r="P17" s="120">
        <f t="shared" si="3"/>
        <v>0</v>
      </c>
      <c r="Q17" s="126">
        <f t="shared" si="4"/>
        <v>1</v>
      </c>
      <c r="R17" s="122">
        <f t="shared" si="4"/>
        <v>0</v>
      </c>
      <c r="S17" s="196" t="s">
        <v>216</v>
      </c>
    </row>
    <row r="18" spans="1:19" ht="30" customHeight="1">
      <c r="A18" s="47" t="s">
        <v>132</v>
      </c>
      <c r="B18" s="127" t="s">
        <v>241</v>
      </c>
      <c r="C18" s="127" t="s">
        <v>238</v>
      </c>
      <c r="D18" s="123">
        <v>12</v>
      </c>
      <c r="E18" s="124" t="s">
        <v>21</v>
      </c>
      <c r="F18" s="125">
        <v>21</v>
      </c>
      <c r="G18" s="123">
        <v>7</v>
      </c>
      <c r="H18" s="124" t="s">
        <v>21</v>
      </c>
      <c r="I18" s="125">
        <v>21</v>
      </c>
      <c r="J18" s="123"/>
      <c r="K18" s="124" t="s">
        <v>21</v>
      </c>
      <c r="L18" s="125"/>
      <c r="M18" s="117">
        <f t="shared" si="0"/>
        <v>19</v>
      </c>
      <c r="N18" s="118">
        <f t="shared" si="1"/>
        <v>42</v>
      </c>
      <c r="O18" s="119">
        <f t="shared" si="2"/>
        <v>0</v>
      </c>
      <c r="P18" s="120">
        <f t="shared" si="3"/>
        <v>2</v>
      </c>
      <c r="Q18" s="126">
        <f t="shared" si="4"/>
        <v>0</v>
      </c>
      <c r="R18" s="122">
        <f t="shared" si="4"/>
        <v>1</v>
      </c>
      <c r="S18" s="196" t="s">
        <v>219</v>
      </c>
    </row>
    <row r="19" spans="1:19" ht="30" customHeight="1" thickBot="1">
      <c r="A19" s="47" t="s">
        <v>134</v>
      </c>
      <c r="B19" s="127" t="s">
        <v>233</v>
      </c>
      <c r="C19" s="127" t="s">
        <v>198</v>
      </c>
      <c r="D19" s="123">
        <v>15</v>
      </c>
      <c r="E19" s="124" t="s">
        <v>21</v>
      </c>
      <c r="F19" s="125">
        <v>21</v>
      </c>
      <c r="G19" s="123">
        <v>21</v>
      </c>
      <c r="H19" s="124" t="s">
        <v>21</v>
      </c>
      <c r="I19" s="125">
        <v>19</v>
      </c>
      <c r="J19" s="123">
        <v>10</v>
      </c>
      <c r="K19" s="124" t="s">
        <v>21</v>
      </c>
      <c r="L19" s="125">
        <v>21</v>
      </c>
      <c r="M19" s="117">
        <f t="shared" si="0"/>
        <v>46</v>
      </c>
      <c r="N19" s="118">
        <f t="shared" si="1"/>
        <v>61</v>
      </c>
      <c r="O19" s="119">
        <f>IF(D19&gt;F19,1,0)+IF(G19&gt;I19,1,0)+IF(J19&gt;L19,1,0)</f>
        <v>1</v>
      </c>
      <c r="P19" s="120">
        <f>IF(D19&lt;F19,1,0)+IF(G19&lt;I19,1,0)+IF(J19&lt;L19,1,0)</f>
        <v>2</v>
      </c>
      <c r="Q19" s="128">
        <f t="shared" si="4"/>
        <v>0</v>
      </c>
      <c r="R19" s="122">
        <f t="shared" si="4"/>
        <v>1</v>
      </c>
      <c r="S19" s="197" t="s">
        <v>216</v>
      </c>
    </row>
    <row r="20" spans="1:19" ht="34.5" customHeight="1" thickBot="1">
      <c r="A20" s="111" t="s">
        <v>10</v>
      </c>
      <c r="B20" s="205" t="str">
        <f>IF(Q20&gt;R20,C8,IF(R20&gt;Q20,C9,"remíza"))</f>
        <v>Východní Čechy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231</v>
      </c>
      <c r="N20" s="130">
        <f t="shared" si="5"/>
        <v>329</v>
      </c>
      <c r="O20" s="131">
        <f t="shared" si="5"/>
        <v>5</v>
      </c>
      <c r="P20" s="132">
        <f t="shared" si="5"/>
        <v>12</v>
      </c>
      <c r="Q20" s="131">
        <f t="shared" si="5"/>
        <v>1</v>
      </c>
      <c r="R20" s="133">
        <f t="shared" si="5"/>
        <v>6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L21" sqref="L21"/>
    </sheetView>
  </sheetViews>
  <sheetFormatPr defaultColWidth="8.875" defaultRowHeight="12.75"/>
  <cols>
    <col min="1" max="1" width="2.75390625" style="0" customWidth="1"/>
    <col min="2" max="2" width="4.00390625" style="36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09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"/>
      <c r="Y2" s="3"/>
    </row>
    <row r="3" spans="1:25" ht="23.25">
      <c r="A3" s="3"/>
      <c r="B3" s="37" t="s">
        <v>75</v>
      </c>
      <c r="C3" s="110"/>
      <c r="D3" s="37"/>
      <c r="E3" s="37"/>
      <c r="F3" s="36"/>
      <c r="G3" s="36"/>
      <c r="H3" s="36"/>
      <c r="I3" s="37"/>
      <c r="J3" s="37"/>
      <c r="K3" s="37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6" customFormat="1" ht="30" customHeight="1" thickBot="1" thickTop="1">
      <c r="B5" s="38"/>
      <c r="C5" s="39" t="s">
        <v>33</v>
      </c>
      <c r="D5" s="243">
        <v>1</v>
      </c>
      <c r="E5" s="244"/>
      <c r="F5" s="245"/>
      <c r="G5" s="246">
        <v>2</v>
      </c>
      <c r="H5" s="244"/>
      <c r="I5" s="245"/>
      <c r="J5" s="246">
        <v>3</v>
      </c>
      <c r="K5" s="244"/>
      <c r="L5" s="245"/>
      <c r="M5" s="247" t="s">
        <v>31</v>
      </c>
      <c r="N5" s="248"/>
      <c r="O5" s="249"/>
      <c r="P5" s="248" t="s">
        <v>29</v>
      </c>
      <c r="Q5" s="248"/>
      <c r="R5" s="249"/>
      <c r="S5" s="250" t="s">
        <v>30</v>
      </c>
      <c r="T5" s="248"/>
      <c r="U5" s="249"/>
      <c r="V5" s="40" t="s">
        <v>22</v>
      </c>
      <c r="W5" s="41" t="s">
        <v>23</v>
      </c>
    </row>
    <row r="6" spans="1:25" ht="19.5" customHeight="1">
      <c r="A6" s="3"/>
      <c r="B6" s="224">
        <v>1</v>
      </c>
      <c r="C6" s="42"/>
      <c r="D6" s="90"/>
      <c r="E6" s="91"/>
      <c r="F6" s="92"/>
      <c r="G6" s="81">
        <f>'A_1-2'!Q20</f>
        <v>5</v>
      </c>
      <c r="H6" s="82" t="s">
        <v>21</v>
      </c>
      <c r="I6" s="52">
        <f>'A_1-2'!R20</f>
        <v>2</v>
      </c>
      <c r="J6" s="81">
        <f>'A_3-1'!R20</f>
        <v>7</v>
      </c>
      <c r="K6" s="82" t="s">
        <v>21</v>
      </c>
      <c r="L6" s="52">
        <f>'A_3-1'!Q20</f>
        <v>0</v>
      </c>
      <c r="M6" s="76"/>
      <c r="N6" s="56"/>
      <c r="O6" s="71"/>
      <c r="P6" s="57"/>
      <c r="Q6" s="56"/>
      <c r="R6" s="58"/>
      <c r="S6" s="55">
        <f>G6+J6</f>
        <v>12</v>
      </c>
      <c r="T6" s="59" t="s">
        <v>21</v>
      </c>
      <c r="U6" s="71">
        <f>I6+L6</f>
        <v>2</v>
      </c>
      <c r="V6" s="227">
        <v>2</v>
      </c>
      <c r="W6" s="239" t="s">
        <v>48</v>
      </c>
      <c r="X6" s="3"/>
      <c r="Y6" s="3"/>
    </row>
    <row r="7" spans="1:25" ht="19.5" customHeight="1">
      <c r="A7" s="3"/>
      <c r="B7" s="225"/>
      <c r="C7" s="43" t="s">
        <v>80</v>
      </c>
      <c r="D7" s="93"/>
      <c r="E7" s="94"/>
      <c r="F7" s="95"/>
      <c r="G7" s="84">
        <f>'A_1-2'!O20</f>
        <v>12</v>
      </c>
      <c r="H7" s="85" t="s">
        <v>21</v>
      </c>
      <c r="I7" s="53">
        <f>'A_1-2'!P20</f>
        <v>4</v>
      </c>
      <c r="J7" s="84">
        <f>'A_3-1'!P20</f>
        <v>14</v>
      </c>
      <c r="K7" s="85" t="s">
        <v>21</v>
      </c>
      <c r="L7" s="53">
        <f>'A_3-1'!O20</f>
        <v>0</v>
      </c>
      <c r="M7" s="73"/>
      <c r="N7" s="60"/>
      <c r="O7" s="63"/>
      <c r="P7" s="61">
        <f>G7+J7</f>
        <v>26</v>
      </c>
      <c r="Q7" s="62" t="s">
        <v>21</v>
      </c>
      <c r="R7" s="63">
        <f>I7+L7</f>
        <v>4</v>
      </c>
      <c r="S7" s="64"/>
      <c r="T7" s="65"/>
      <c r="U7" s="106"/>
      <c r="V7" s="228"/>
      <c r="W7" s="240"/>
      <c r="X7" s="3"/>
      <c r="Y7" s="3"/>
    </row>
    <row r="8" spans="1:25" ht="19.5" customHeight="1" thickBot="1">
      <c r="A8" s="3"/>
      <c r="B8" s="226"/>
      <c r="C8" s="44"/>
      <c r="D8" s="96"/>
      <c r="E8" s="97"/>
      <c r="F8" s="98"/>
      <c r="G8" s="87">
        <f>'A_1-2'!M20</f>
        <v>318</v>
      </c>
      <c r="H8" s="88" t="s">
        <v>21</v>
      </c>
      <c r="I8" s="54">
        <f>'A_1-2'!N20</f>
        <v>260</v>
      </c>
      <c r="J8" s="87">
        <f>'A_3-1'!N20</f>
        <v>294</v>
      </c>
      <c r="K8" s="88" t="s">
        <v>21</v>
      </c>
      <c r="L8" s="54">
        <f>'A_3-1'!M20</f>
        <v>147</v>
      </c>
      <c r="M8" s="77">
        <f>G8+J8</f>
        <v>612</v>
      </c>
      <c r="N8" s="72" t="s">
        <v>21</v>
      </c>
      <c r="O8" s="99">
        <f>I8+L8</f>
        <v>407</v>
      </c>
      <c r="P8" s="66"/>
      <c r="Q8" s="67"/>
      <c r="R8" s="68"/>
      <c r="S8" s="69"/>
      <c r="T8" s="70"/>
      <c r="U8" s="107"/>
      <c r="V8" s="229"/>
      <c r="W8" s="241"/>
      <c r="X8" s="3"/>
      <c r="Y8" s="3"/>
    </row>
    <row r="9" spans="1:25" ht="19.5" customHeight="1">
      <c r="A9" s="3"/>
      <c r="B9" s="224">
        <v>2</v>
      </c>
      <c r="C9" s="42"/>
      <c r="D9" s="100">
        <f>I6</f>
        <v>2</v>
      </c>
      <c r="E9" s="82" t="s">
        <v>21</v>
      </c>
      <c r="F9" s="83">
        <f>G6</f>
        <v>5</v>
      </c>
      <c r="G9" s="101"/>
      <c r="H9" s="91"/>
      <c r="I9" s="92"/>
      <c r="J9" s="81">
        <f>'A_2-3'!Q20</f>
        <v>7</v>
      </c>
      <c r="K9" s="82" t="s">
        <v>21</v>
      </c>
      <c r="L9" s="52">
        <f>'A_2-3'!R20</f>
        <v>0</v>
      </c>
      <c r="M9" s="76"/>
      <c r="N9" s="56"/>
      <c r="O9" s="71"/>
      <c r="P9" s="57"/>
      <c r="Q9" s="56"/>
      <c r="R9" s="58"/>
      <c r="S9" s="55">
        <f>D9+J9</f>
        <v>9</v>
      </c>
      <c r="T9" s="59" t="s">
        <v>21</v>
      </c>
      <c r="U9" s="71">
        <f>F9+L9</f>
        <v>5</v>
      </c>
      <c r="V9" s="227">
        <v>1</v>
      </c>
      <c r="W9" s="239" t="s">
        <v>49</v>
      </c>
      <c r="X9" s="3"/>
      <c r="Y9" s="3"/>
    </row>
    <row r="10" spans="1:25" ht="19.5" customHeight="1">
      <c r="A10" s="3"/>
      <c r="B10" s="225"/>
      <c r="C10" s="43" t="s">
        <v>87</v>
      </c>
      <c r="D10" s="102">
        <f>I7</f>
        <v>4</v>
      </c>
      <c r="E10" s="85" t="s">
        <v>21</v>
      </c>
      <c r="F10" s="86">
        <f>G7</f>
        <v>12</v>
      </c>
      <c r="G10" s="103"/>
      <c r="H10" s="94"/>
      <c r="I10" s="95"/>
      <c r="J10" s="84">
        <f>'A_2-3'!O20</f>
        <v>14</v>
      </c>
      <c r="K10" s="85" t="s">
        <v>21</v>
      </c>
      <c r="L10" s="53">
        <f>'A_2-3'!P20</f>
        <v>1</v>
      </c>
      <c r="M10" s="73"/>
      <c r="N10" s="60"/>
      <c r="O10" s="63"/>
      <c r="P10" s="61">
        <f>D10+J10</f>
        <v>18</v>
      </c>
      <c r="Q10" s="62" t="s">
        <v>21</v>
      </c>
      <c r="R10" s="63">
        <f>F10+L10</f>
        <v>13</v>
      </c>
      <c r="S10" s="64"/>
      <c r="T10" s="65"/>
      <c r="U10" s="106"/>
      <c r="V10" s="228"/>
      <c r="W10" s="240"/>
      <c r="X10" s="3"/>
      <c r="Y10" s="3"/>
    </row>
    <row r="11" spans="1:28" ht="19.5" customHeight="1" thickBot="1">
      <c r="A11" s="3"/>
      <c r="B11" s="226"/>
      <c r="C11" s="44"/>
      <c r="D11" s="104">
        <f>I8</f>
        <v>260</v>
      </c>
      <c r="E11" s="88" t="s">
        <v>21</v>
      </c>
      <c r="F11" s="89">
        <f>G8</f>
        <v>318</v>
      </c>
      <c r="G11" s="105"/>
      <c r="H11" s="97"/>
      <c r="I11" s="98"/>
      <c r="J11" s="87">
        <f>'A_2-3'!M20</f>
        <v>313</v>
      </c>
      <c r="K11" s="88" t="s">
        <v>21</v>
      </c>
      <c r="L11" s="54">
        <f>'A_2-3'!N20</f>
        <v>190</v>
      </c>
      <c r="M11" s="77">
        <f>D11+J11</f>
        <v>573</v>
      </c>
      <c r="N11" s="72" t="s">
        <v>21</v>
      </c>
      <c r="O11" s="99">
        <f>F11+L11</f>
        <v>508</v>
      </c>
      <c r="P11" s="66"/>
      <c r="Q11" s="67"/>
      <c r="R11" s="68"/>
      <c r="S11" s="69"/>
      <c r="T11" s="70"/>
      <c r="U11" s="107"/>
      <c r="V11" s="229"/>
      <c r="W11" s="241"/>
      <c r="X11" s="3"/>
      <c r="Y11" s="3"/>
      <c r="AA11" s="46"/>
      <c r="AB11" s="46"/>
    </row>
    <row r="12" spans="1:28" ht="19.5" customHeight="1">
      <c r="A12" s="3"/>
      <c r="B12" s="224">
        <v>3</v>
      </c>
      <c r="C12" s="42"/>
      <c r="D12" s="100">
        <f>L6</f>
        <v>0</v>
      </c>
      <c r="E12" s="82" t="s">
        <v>21</v>
      </c>
      <c r="F12" s="52">
        <f>J6</f>
        <v>7</v>
      </c>
      <c r="G12" s="81">
        <f>L9</f>
        <v>0</v>
      </c>
      <c r="H12" s="82" t="s">
        <v>21</v>
      </c>
      <c r="I12" s="83">
        <f>J9</f>
        <v>7</v>
      </c>
      <c r="J12" s="101"/>
      <c r="K12" s="91"/>
      <c r="L12" s="92"/>
      <c r="M12" s="76"/>
      <c r="N12" s="56"/>
      <c r="O12" s="71"/>
      <c r="P12" s="57"/>
      <c r="Q12" s="56"/>
      <c r="R12" s="58"/>
      <c r="S12" s="55">
        <f>D12+G12</f>
        <v>0</v>
      </c>
      <c r="T12" s="59" t="s">
        <v>21</v>
      </c>
      <c r="U12" s="71">
        <f>F12+I12</f>
        <v>14</v>
      </c>
      <c r="V12" s="227">
        <v>0</v>
      </c>
      <c r="W12" s="230" t="s">
        <v>50</v>
      </c>
      <c r="X12" s="3"/>
      <c r="Y12" s="45"/>
      <c r="AA12" s="46"/>
      <c r="AB12" s="46"/>
    </row>
    <row r="13" spans="1:28" ht="19.5" customHeight="1">
      <c r="A13" s="3"/>
      <c r="B13" s="225"/>
      <c r="C13" s="43" t="s">
        <v>88</v>
      </c>
      <c r="D13" s="102">
        <f>L7</f>
        <v>0</v>
      </c>
      <c r="E13" s="85" t="s">
        <v>21</v>
      </c>
      <c r="F13" s="53">
        <f>J7</f>
        <v>14</v>
      </c>
      <c r="G13" s="84">
        <f>L10</f>
        <v>1</v>
      </c>
      <c r="H13" s="85" t="s">
        <v>21</v>
      </c>
      <c r="I13" s="86">
        <f>J10</f>
        <v>14</v>
      </c>
      <c r="J13" s="103"/>
      <c r="K13" s="94"/>
      <c r="L13" s="95"/>
      <c r="M13" s="73"/>
      <c r="N13" s="60"/>
      <c r="O13" s="63"/>
      <c r="P13" s="61">
        <f>D13+G13</f>
        <v>1</v>
      </c>
      <c r="Q13" s="62" t="s">
        <v>21</v>
      </c>
      <c r="R13" s="63">
        <f>F13+I13</f>
        <v>28</v>
      </c>
      <c r="S13" s="64"/>
      <c r="T13" s="65"/>
      <c r="U13" s="106"/>
      <c r="V13" s="228"/>
      <c r="W13" s="231"/>
      <c r="X13" s="3"/>
      <c r="Y13" s="45"/>
      <c r="AA13" s="46"/>
      <c r="AB13" s="46"/>
    </row>
    <row r="14" spans="1:28" ht="19.5" customHeight="1" thickBot="1">
      <c r="A14" s="3"/>
      <c r="B14" s="226"/>
      <c r="C14" s="44"/>
      <c r="D14" s="104">
        <f>L8</f>
        <v>147</v>
      </c>
      <c r="E14" s="88" t="s">
        <v>21</v>
      </c>
      <c r="F14" s="54">
        <f>J8</f>
        <v>294</v>
      </c>
      <c r="G14" s="87">
        <f>L11</f>
        <v>190</v>
      </c>
      <c r="H14" s="88" t="s">
        <v>21</v>
      </c>
      <c r="I14" s="89">
        <f>J11</f>
        <v>313</v>
      </c>
      <c r="J14" s="103"/>
      <c r="K14" s="94"/>
      <c r="L14" s="95"/>
      <c r="M14" s="77">
        <f>D14+G14</f>
        <v>337</v>
      </c>
      <c r="N14" s="72" t="s">
        <v>21</v>
      </c>
      <c r="O14" s="99">
        <f>F14+I14</f>
        <v>607</v>
      </c>
      <c r="P14" s="66"/>
      <c r="Q14" s="67"/>
      <c r="R14" s="68"/>
      <c r="S14" s="69"/>
      <c r="T14" s="70"/>
      <c r="U14" s="107"/>
      <c r="V14" s="229"/>
      <c r="W14" s="232"/>
      <c r="X14" s="3"/>
      <c r="Y14" s="45"/>
      <c r="AA14" s="46"/>
      <c r="AB14" s="46"/>
    </row>
    <row r="15" spans="1:30" ht="12.75">
      <c r="A15" s="3"/>
      <c r="C15" s="3"/>
      <c r="D15" s="233" t="s">
        <v>24</v>
      </c>
      <c r="E15" s="234"/>
      <c r="F15" s="235"/>
      <c r="G15" s="236" t="s">
        <v>25</v>
      </c>
      <c r="H15" s="237"/>
      <c r="I15" s="238"/>
      <c r="J15" s="236" t="s">
        <v>26</v>
      </c>
      <c r="K15" s="237"/>
      <c r="L15" s="238"/>
      <c r="M15" s="134">
        <f>SUM(M6:M14)</f>
        <v>1522</v>
      </c>
      <c r="N15" s="134"/>
      <c r="O15" s="135">
        <f>SUM(O6:O14)</f>
        <v>1522</v>
      </c>
      <c r="P15" s="134">
        <f>SUM(P6:P14)</f>
        <v>45</v>
      </c>
      <c r="Q15" s="134"/>
      <c r="R15" s="135">
        <f>SUM(R6:R14)</f>
        <v>45</v>
      </c>
      <c r="S15" s="134">
        <f>SUM(S6:S14)</f>
        <v>21</v>
      </c>
      <c r="T15" s="134"/>
      <c r="U15" s="135">
        <f>SUM(U6:U14)</f>
        <v>21</v>
      </c>
      <c r="V15" s="3"/>
      <c r="W15" s="3"/>
      <c r="X15" s="3"/>
      <c r="Y15" s="3"/>
      <c r="AA15" s="46"/>
      <c r="AB15" s="46"/>
      <c r="AC15" s="46"/>
      <c r="AD15" s="46"/>
    </row>
    <row r="16" spans="1:30" ht="12.75">
      <c r="A16" s="3"/>
      <c r="C16" s="3" t="s">
        <v>27</v>
      </c>
      <c r="D16" s="218" t="s">
        <v>35</v>
      </c>
      <c r="E16" s="219"/>
      <c r="F16" s="220"/>
      <c r="G16" s="218" t="s">
        <v>38</v>
      </c>
      <c r="H16" s="219"/>
      <c r="I16" s="220"/>
      <c r="J16" s="218" t="s">
        <v>36</v>
      </c>
      <c r="K16" s="219"/>
      <c r="L16" s="220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26"/>
      <c r="Y16" s="3"/>
      <c r="AC16" s="46"/>
      <c r="AD16" s="46"/>
    </row>
    <row r="17" spans="1:30" ht="12.75">
      <c r="A17" s="3"/>
      <c r="C17" s="3"/>
      <c r="D17" s="221" t="s">
        <v>28</v>
      </c>
      <c r="E17" s="222"/>
      <c r="F17" s="223"/>
      <c r="G17" s="221" t="s">
        <v>39</v>
      </c>
      <c r="H17" s="222"/>
      <c r="I17" s="223"/>
      <c r="J17" s="221" t="s">
        <v>37</v>
      </c>
      <c r="K17" s="222"/>
      <c r="L17" s="223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26"/>
      <c r="Y17" s="3"/>
      <c r="AC17" s="46"/>
      <c r="AD17" s="46"/>
    </row>
    <row r="18" spans="1:30" ht="12.75">
      <c r="A18" s="3"/>
      <c r="C18" s="26"/>
      <c r="D18" s="79"/>
      <c r="E18" s="79"/>
      <c r="F18" s="79"/>
      <c r="G18" s="79"/>
      <c r="H18" s="79"/>
      <c r="I18" s="79"/>
      <c r="J18" s="78"/>
      <c r="K18" s="78"/>
      <c r="L18" s="7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26"/>
      <c r="Y18" s="3"/>
      <c r="AC18" s="46"/>
      <c r="AD18" s="46"/>
    </row>
    <row r="19" spans="1:30" ht="12.75">
      <c r="A19" s="3"/>
      <c r="C19" s="26"/>
      <c r="D19" s="78"/>
      <c r="E19" s="78"/>
      <c r="F19" s="78"/>
      <c r="G19" s="78"/>
      <c r="H19" s="78"/>
      <c r="I19" s="78"/>
      <c r="J19" s="78"/>
      <c r="K19" s="78"/>
      <c r="L19" s="7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26"/>
      <c r="Y19" s="3"/>
      <c r="AC19" s="46"/>
      <c r="AD19" s="46"/>
    </row>
    <row r="20" spans="1:30" ht="12.75">
      <c r="A20" s="3"/>
      <c r="C20" s="26"/>
      <c r="D20" s="78"/>
      <c r="E20" s="78"/>
      <c r="F20" s="78"/>
      <c r="G20" s="78"/>
      <c r="H20" s="78"/>
      <c r="I20" s="78"/>
      <c r="J20" s="78"/>
      <c r="K20" s="78"/>
      <c r="L20" s="7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3"/>
      <c r="Y20" s="3"/>
      <c r="AD20" s="46"/>
    </row>
    <row r="21" spans="1:30" ht="12.75">
      <c r="A21" s="3"/>
      <c r="C21" s="3"/>
      <c r="D21" s="78"/>
      <c r="E21" s="78"/>
      <c r="F21" s="78"/>
      <c r="G21" s="78"/>
      <c r="H21" s="78"/>
      <c r="I21" s="78"/>
      <c r="J21" s="78"/>
      <c r="K21" s="78"/>
      <c r="L21" s="78"/>
      <c r="M21" s="26"/>
      <c r="N21" s="26"/>
      <c r="O21" s="26"/>
      <c r="P21" s="26"/>
      <c r="Q21" s="26"/>
      <c r="R21" s="3"/>
      <c r="S21" s="3"/>
      <c r="T21" s="3"/>
      <c r="U21" s="3"/>
      <c r="V21" s="3"/>
      <c r="W21" s="3"/>
      <c r="X21" s="3"/>
      <c r="Y21" s="3"/>
      <c r="AD21" s="46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6"/>
      <c r="S22" s="26"/>
      <c r="T22" s="26"/>
      <c r="U22" s="3"/>
      <c r="V22" s="3"/>
      <c r="W22" s="3"/>
      <c r="X22" s="3"/>
      <c r="Y22" s="3"/>
      <c r="AD22" s="46"/>
    </row>
    <row r="23" spans="12:20" ht="12.75">
      <c r="L23" s="46"/>
      <c r="M23" s="46"/>
      <c r="N23" s="46"/>
      <c r="O23" s="46"/>
      <c r="P23" s="46"/>
      <c r="Q23" s="46"/>
      <c r="R23" s="46"/>
      <c r="S23" s="46"/>
      <c r="T23" s="46"/>
    </row>
    <row r="24" spans="28:29" ht="12.75">
      <c r="AB24" s="46"/>
      <c r="AC24" s="46"/>
    </row>
  </sheetData>
  <sheetProtection/>
  <mergeCells count="25">
    <mergeCell ref="G16:I16"/>
    <mergeCell ref="J16:L16"/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7:F17"/>
    <mergeCell ref="G17:I17"/>
    <mergeCell ref="J17:L17"/>
    <mergeCell ref="D15:F15"/>
    <mergeCell ref="G15:I15"/>
    <mergeCell ref="J15:L15"/>
    <mergeCell ref="D16:F16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4" sqref="C14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4" t="s">
        <v>87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82" t="s">
        <v>72</v>
      </c>
      <c r="S8" s="8"/>
    </row>
    <row r="9" spans="1:19" ht="19.5" customHeight="1">
      <c r="A9" s="4" t="s">
        <v>4</v>
      </c>
      <c r="B9" s="185"/>
      <c r="C9" s="183" t="s">
        <v>88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44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2" t="s">
        <v>103</v>
      </c>
      <c r="C13" s="113" t="s">
        <v>96</v>
      </c>
      <c r="D13" s="114">
        <v>18</v>
      </c>
      <c r="E13" s="115" t="s">
        <v>21</v>
      </c>
      <c r="F13" s="116">
        <v>21</v>
      </c>
      <c r="G13" s="114">
        <v>21</v>
      </c>
      <c r="H13" s="115" t="s">
        <v>21</v>
      </c>
      <c r="I13" s="116">
        <v>16</v>
      </c>
      <c r="J13" s="114">
        <v>21</v>
      </c>
      <c r="K13" s="115" t="s">
        <v>21</v>
      </c>
      <c r="L13" s="116">
        <v>18</v>
      </c>
      <c r="M13" s="117">
        <f aca="true" t="shared" si="0" ref="M13:M19">D13+G13+J13</f>
        <v>60</v>
      </c>
      <c r="N13" s="118">
        <f aca="true" t="shared" si="1" ref="N13:N19">F13+I13+L13</f>
        <v>55</v>
      </c>
      <c r="O13" s="119">
        <f aca="true" t="shared" si="2" ref="O13:O18">IF(D13&gt;F13,1,0)+IF(G13&gt;I13,1,0)+IF(J13&gt;L13,1,0)</f>
        <v>2</v>
      </c>
      <c r="P13" s="120">
        <f aca="true" t="shared" si="3" ref="P13:P18">IF(D13&lt;F13,1,0)+IF(G13&lt;I13,1,0)+IF(J13&lt;L13,1,0)</f>
        <v>1</v>
      </c>
      <c r="Q13" s="121">
        <f>IF(O13=2,1,0)</f>
        <v>1</v>
      </c>
      <c r="R13" s="122">
        <f>IF(P13=2,1,0)</f>
        <v>0</v>
      </c>
      <c r="S13" s="196" t="s">
        <v>215</v>
      </c>
    </row>
    <row r="14" spans="1:19" ht="30" customHeight="1">
      <c r="A14" s="47" t="s">
        <v>128</v>
      </c>
      <c r="B14" s="112" t="s">
        <v>109</v>
      </c>
      <c r="C14" s="113" t="s">
        <v>102</v>
      </c>
      <c r="D14" s="123">
        <v>21</v>
      </c>
      <c r="E14" s="124" t="s">
        <v>21</v>
      </c>
      <c r="F14" s="125">
        <v>12</v>
      </c>
      <c r="G14" s="123">
        <v>21</v>
      </c>
      <c r="H14" s="124" t="s">
        <v>21</v>
      </c>
      <c r="I14" s="125">
        <v>8</v>
      </c>
      <c r="J14" s="123"/>
      <c r="K14" s="124" t="s">
        <v>21</v>
      </c>
      <c r="L14" s="125"/>
      <c r="M14" s="117">
        <f t="shared" si="0"/>
        <v>42</v>
      </c>
      <c r="N14" s="118">
        <f t="shared" si="1"/>
        <v>20</v>
      </c>
      <c r="O14" s="119">
        <f t="shared" si="2"/>
        <v>2</v>
      </c>
      <c r="P14" s="120">
        <f t="shared" si="3"/>
        <v>0</v>
      </c>
      <c r="Q14" s="126">
        <f aca="true" t="shared" si="4" ref="Q14:R19">IF(O14=2,1,0)</f>
        <v>1</v>
      </c>
      <c r="R14" s="122">
        <f t="shared" si="4"/>
        <v>0</v>
      </c>
      <c r="S14" s="196" t="s">
        <v>216</v>
      </c>
    </row>
    <row r="15" spans="1:19" ht="30" customHeight="1">
      <c r="A15" s="47" t="s">
        <v>129</v>
      </c>
      <c r="B15" s="112" t="s">
        <v>108</v>
      </c>
      <c r="C15" s="113" t="s">
        <v>101</v>
      </c>
      <c r="D15" s="123">
        <v>21</v>
      </c>
      <c r="E15" s="124" t="s">
        <v>21</v>
      </c>
      <c r="F15" s="125">
        <v>8</v>
      </c>
      <c r="G15" s="123">
        <v>21</v>
      </c>
      <c r="H15" s="124" t="s">
        <v>21</v>
      </c>
      <c r="I15" s="125">
        <v>4</v>
      </c>
      <c r="J15" s="123"/>
      <c r="K15" s="124" t="s">
        <v>21</v>
      </c>
      <c r="L15" s="125"/>
      <c r="M15" s="117">
        <f t="shared" si="0"/>
        <v>42</v>
      </c>
      <c r="N15" s="118">
        <f t="shared" si="1"/>
        <v>12</v>
      </c>
      <c r="O15" s="119">
        <f>IF(D15&gt;F15,1,0)+IF(G15&gt;I15,1,0)+IF(J15&gt;L15,1,0)</f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6" t="s">
        <v>215</v>
      </c>
    </row>
    <row r="16" spans="1:19" ht="30" customHeight="1">
      <c r="A16" s="47" t="s">
        <v>130</v>
      </c>
      <c r="B16" s="127" t="s">
        <v>107</v>
      </c>
      <c r="C16" s="127" t="s">
        <v>100</v>
      </c>
      <c r="D16" s="123">
        <v>21</v>
      </c>
      <c r="E16" s="124" t="s">
        <v>21</v>
      </c>
      <c r="F16" s="125">
        <v>17</v>
      </c>
      <c r="G16" s="123">
        <v>21</v>
      </c>
      <c r="H16" s="124" t="s">
        <v>21</v>
      </c>
      <c r="I16" s="125">
        <v>9</v>
      </c>
      <c r="J16" s="123"/>
      <c r="K16" s="124" t="s">
        <v>21</v>
      </c>
      <c r="L16" s="125"/>
      <c r="M16" s="117">
        <f t="shared" si="0"/>
        <v>42</v>
      </c>
      <c r="N16" s="118">
        <f t="shared" si="1"/>
        <v>26</v>
      </c>
      <c r="O16" s="119">
        <f>IF(D16&gt;F16,1,0)+IF(G16&gt;I16,1,0)+IF(J16&gt;L16,1,0)</f>
        <v>2</v>
      </c>
      <c r="P16" s="120">
        <f>IF(D16&lt;F16,1,0)+IF(G16&lt;I16,1,0)+IF(J16&lt;L16,1,0)</f>
        <v>0</v>
      </c>
      <c r="Q16" s="126">
        <f t="shared" si="4"/>
        <v>1</v>
      </c>
      <c r="R16" s="122">
        <f t="shared" si="4"/>
        <v>0</v>
      </c>
      <c r="S16" s="196" t="s">
        <v>216</v>
      </c>
    </row>
    <row r="17" spans="1:19" ht="30" customHeight="1">
      <c r="A17" s="47" t="s">
        <v>131</v>
      </c>
      <c r="B17" s="127" t="s">
        <v>106</v>
      </c>
      <c r="C17" s="127" t="s">
        <v>99</v>
      </c>
      <c r="D17" s="123">
        <v>22</v>
      </c>
      <c r="E17" s="124" t="s">
        <v>21</v>
      </c>
      <c r="F17" s="125">
        <v>20</v>
      </c>
      <c r="G17" s="123">
        <v>21</v>
      </c>
      <c r="H17" s="124" t="s">
        <v>21</v>
      </c>
      <c r="I17" s="125">
        <v>15</v>
      </c>
      <c r="J17" s="123"/>
      <c r="K17" s="124" t="s">
        <v>21</v>
      </c>
      <c r="L17" s="125"/>
      <c r="M17" s="117">
        <f t="shared" si="0"/>
        <v>43</v>
      </c>
      <c r="N17" s="118">
        <f t="shared" si="1"/>
        <v>35</v>
      </c>
      <c r="O17" s="119">
        <f t="shared" si="2"/>
        <v>2</v>
      </c>
      <c r="P17" s="120">
        <f t="shared" si="3"/>
        <v>0</v>
      </c>
      <c r="Q17" s="126">
        <f t="shared" si="4"/>
        <v>1</v>
      </c>
      <c r="R17" s="122">
        <f t="shared" si="4"/>
        <v>0</v>
      </c>
      <c r="S17" s="196" t="s">
        <v>215</v>
      </c>
    </row>
    <row r="18" spans="1:19" ht="30" customHeight="1">
      <c r="A18" s="47" t="s">
        <v>132</v>
      </c>
      <c r="B18" s="127" t="s">
        <v>133</v>
      </c>
      <c r="C18" s="127" t="s">
        <v>98</v>
      </c>
      <c r="D18" s="123">
        <v>21</v>
      </c>
      <c r="E18" s="124" t="s">
        <v>21</v>
      </c>
      <c r="F18" s="125">
        <v>5</v>
      </c>
      <c r="G18" s="123">
        <v>21</v>
      </c>
      <c r="H18" s="124" t="s">
        <v>21</v>
      </c>
      <c r="I18" s="125">
        <v>7</v>
      </c>
      <c r="J18" s="123"/>
      <c r="K18" s="124" t="s">
        <v>21</v>
      </c>
      <c r="L18" s="125"/>
      <c r="M18" s="117">
        <f t="shared" si="0"/>
        <v>42</v>
      </c>
      <c r="N18" s="118">
        <f t="shared" si="1"/>
        <v>12</v>
      </c>
      <c r="O18" s="119">
        <f t="shared" si="2"/>
        <v>2</v>
      </c>
      <c r="P18" s="120">
        <f t="shared" si="3"/>
        <v>0</v>
      </c>
      <c r="Q18" s="126">
        <f t="shared" si="4"/>
        <v>1</v>
      </c>
      <c r="R18" s="122">
        <f t="shared" si="4"/>
        <v>0</v>
      </c>
      <c r="S18" s="196" t="s">
        <v>216</v>
      </c>
    </row>
    <row r="19" spans="1:19" ht="30" customHeight="1" thickBot="1">
      <c r="A19" s="47" t="s">
        <v>134</v>
      </c>
      <c r="B19" s="127" t="s">
        <v>104</v>
      </c>
      <c r="C19" s="127" t="s">
        <v>97</v>
      </c>
      <c r="D19" s="123">
        <v>21</v>
      </c>
      <c r="E19" s="124" t="s">
        <v>21</v>
      </c>
      <c r="F19" s="125">
        <v>17</v>
      </c>
      <c r="G19" s="123">
        <v>21</v>
      </c>
      <c r="H19" s="124" t="s">
        <v>21</v>
      </c>
      <c r="I19" s="125">
        <v>13</v>
      </c>
      <c r="J19" s="123"/>
      <c r="K19" s="124" t="s">
        <v>21</v>
      </c>
      <c r="L19" s="125"/>
      <c r="M19" s="117">
        <f t="shared" si="0"/>
        <v>42</v>
      </c>
      <c r="N19" s="118">
        <f t="shared" si="1"/>
        <v>30</v>
      </c>
      <c r="O19" s="119">
        <f>IF(D19&gt;F19,1,0)+IF(G19&gt;I19,1,0)+IF(J19&gt;L19,1,0)</f>
        <v>2</v>
      </c>
      <c r="P19" s="120">
        <f>IF(D19&lt;F19,1,0)+IF(G19&lt;I19,1,0)+IF(J19&lt;L19,1,0)</f>
        <v>0</v>
      </c>
      <c r="Q19" s="128">
        <f t="shared" si="4"/>
        <v>1</v>
      </c>
      <c r="R19" s="122">
        <f t="shared" si="4"/>
        <v>0</v>
      </c>
      <c r="S19" s="197" t="s">
        <v>215</v>
      </c>
    </row>
    <row r="20" spans="1:19" ht="34.5" customHeight="1" thickBot="1">
      <c r="A20" s="111" t="s">
        <v>10</v>
      </c>
      <c r="B20" s="205" t="str">
        <f>IF(Q20&gt;R20,C8,IF(R20&gt;Q20,C9,"remíza"))</f>
        <v>Severní Čechy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313</v>
      </c>
      <c r="N20" s="130">
        <f t="shared" si="5"/>
        <v>190</v>
      </c>
      <c r="O20" s="131">
        <f t="shared" si="5"/>
        <v>14</v>
      </c>
      <c r="P20" s="132">
        <f t="shared" si="5"/>
        <v>1</v>
      </c>
      <c r="Q20" s="131">
        <f t="shared" si="5"/>
        <v>7</v>
      </c>
      <c r="R20" s="133">
        <f t="shared" si="5"/>
        <v>0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3" sqref="C13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82" t="s">
        <v>72</v>
      </c>
      <c r="S8" s="8"/>
    </row>
    <row r="9" spans="1:19" ht="19.5" customHeight="1">
      <c r="A9" s="4" t="s">
        <v>4</v>
      </c>
      <c r="B9" s="185"/>
      <c r="C9" s="183" t="s">
        <v>80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44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2" t="s">
        <v>171</v>
      </c>
      <c r="C13" s="112" t="s">
        <v>139</v>
      </c>
      <c r="D13" s="114">
        <v>16</v>
      </c>
      <c r="E13" s="115" t="s">
        <v>21</v>
      </c>
      <c r="F13" s="116">
        <v>21</v>
      </c>
      <c r="G13" s="114">
        <v>5</v>
      </c>
      <c r="H13" s="115" t="s">
        <v>21</v>
      </c>
      <c r="I13" s="116">
        <v>21</v>
      </c>
      <c r="J13" s="114"/>
      <c r="K13" s="115" t="s">
        <v>21</v>
      </c>
      <c r="L13" s="116"/>
      <c r="M13" s="117">
        <f aca="true" t="shared" si="0" ref="M13:M19">D13+G13+J13</f>
        <v>21</v>
      </c>
      <c r="N13" s="118">
        <f aca="true" t="shared" si="1" ref="N13:N19">F13+I13+L13</f>
        <v>42</v>
      </c>
      <c r="O13" s="119">
        <f aca="true" t="shared" si="2" ref="O13:O18">IF(D13&gt;F13,1,0)+IF(G13&gt;I13,1,0)+IF(J13&gt;L13,1,0)</f>
        <v>0</v>
      </c>
      <c r="P13" s="120">
        <f aca="true" t="shared" si="3" ref="P13:P18">IF(D13&lt;F13,1,0)+IF(G13&lt;I13,1,0)+IF(J13&lt;L13,1,0)</f>
        <v>2</v>
      </c>
      <c r="Q13" s="121">
        <f>IF(O13=2,1,0)</f>
        <v>0</v>
      </c>
      <c r="R13" s="122">
        <f>IF(P13=2,1,0)</f>
        <v>1</v>
      </c>
      <c r="S13" s="196" t="s">
        <v>216</v>
      </c>
    </row>
    <row r="14" spans="1:19" ht="30" customHeight="1">
      <c r="A14" s="47" t="s">
        <v>128</v>
      </c>
      <c r="B14" s="112" t="s">
        <v>102</v>
      </c>
      <c r="C14" s="113" t="s">
        <v>140</v>
      </c>
      <c r="D14" s="123">
        <v>7</v>
      </c>
      <c r="E14" s="124" t="s">
        <v>21</v>
      </c>
      <c r="F14" s="125">
        <v>21</v>
      </c>
      <c r="G14" s="123">
        <v>3</v>
      </c>
      <c r="H14" s="124" t="s">
        <v>21</v>
      </c>
      <c r="I14" s="125">
        <v>21</v>
      </c>
      <c r="J14" s="123"/>
      <c r="K14" s="124" t="s">
        <v>21</v>
      </c>
      <c r="L14" s="125"/>
      <c r="M14" s="117">
        <f t="shared" si="0"/>
        <v>10</v>
      </c>
      <c r="N14" s="118">
        <f t="shared" si="1"/>
        <v>42</v>
      </c>
      <c r="O14" s="119">
        <f t="shared" si="2"/>
        <v>0</v>
      </c>
      <c r="P14" s="120">
        <f t="shared" si="3"/>
        <v>2</v>
      </c>
      <c r="Q14" s="126">
        <f aca="true" t="shared" si="4" ref="Q14:R19">IF(O14=2,1,0)</f>
        <v>0</v>
      </c>
      <c r="R14" s="122">
        <f t="shared" si="4"/>
        <v>1</v>
      </c>
      <c r="S14" s="196" t="s">
        <v>217</v>
      </c>
    </row>
    <row r="15" spans="1:19" ht="30" customHeight="1">
      <c r="A15" s="47" t="s">
        <v>129</v>
      </c>
      <c r="B15" s="112" t="s">
        <v>167</v>
      </c>
      <c r="C15" s="113" t="s">
        <v>141</v>
      </c>
      <c r="D15" s="123">
        <v>9</v>
      </c>
      <c r="E15" s="124" t="s">
        <v>21</v>
      </c>
      <c r="F15" s="125">
        <v>21</v>
      </c>
      <c r="G15" s="123">
        <v>6</v>
      </c>
      <c r="H15" s="124" t="s">
        <v>21</v>
      </c>
      <c r="I15" s="125">
        <v>21</v>
      </c>
      <c r="J15" s="123"/>
      <c r="K15" s="124" t="s">
        <v>21</v>
      </c>
      <c r="L15" s="125"/>
      <c r="M15" s="117">
        <f t="shared" si="0"/>
        <v>15</v>
      </c>
      <c r="N15" s="118">
        <f t="shared" si="1"/>
        <v>42</v>
      </c>
      <c r="O15" s="119">
        <f>IF(D15&gt;F15,1,0)+IF(G15&gt;I15,1,0)+IF(J15&gt;L15,1,0)</f>
        <v>0</v>
      </c>
      <c r="P15" s="120">
        <f t="shared" si="3"/>
        <v>2</v>
      </c>
      <c r="Q15" s="126">
        <f t="shared" si="4"/>
        <v>0</v>
      </c>
      <c r="R15" s="122">
        <f t="shared" si="4"/>
        <v>1</v>
      </c>
      <c r="S15" s="196" t="s">
        <v>216</v>
      </c>
    </row>
    <row r="16" spans="1:19" ht="30" customHeight="1">
      <c r="A16" s="47" t="s">
        <v>130</v>
      </c>
      <c r="B16" s="127" t="s">
        <v>168</v>
      </c>
      <c r="C16" s="127" t="s">
        <v>142</v>
      </c>
      <c r="D16" s="123">
        <v>11</v>
      </c>
      <c r="E16" s="124" t="s">
        <v>21</v>
      </c>
      <c r="F16" s="125">
        <v>21</v>
      </c>
      <c r="G16" s="123">
        <v>13</v>
      </c>
      <c r="H16" s="124" t="s">
        <v>21</v>
      </c>
      <c r="I16" s="125">
        <v>21</v>
      </c>
      <c r="J16" s="123"/>
      <c r="K16" s="124" t="s">
        <v>21</v>
      </c>
      <c r="L16" s="125"/>
      <c r="M16" s="117">
        <f t="shared" si="0"/>
        <v>24</v>
      </c>
      <c r="N16" s="118">
        <f t="shared" si="1"/>
        <v>42</v>
      </c>
      <c r="O16" s="119">
        <f>IF(D16&gt;F16,1,0)+IF(G16&gt;I16,1,0)+IF(J16&gt;L16,1,0)</f>
        <v>0</v>
      </c>
      <c r="P16" s="120">
        <f>IF(D16&lt;F16,1,0)+IF(G16&lt;I16,1,0)+IF(J16&lt;L16,1,0)</f>
        <v>2</v>
      </c>
      <c r="Q16" s="126">
        <f t="shared" si="4"/>
        <v>0</v>
      </c>
      <c r="R16" s="122">
        <f t="shared" si="4"/>
        <v>1</v>
      </c>
      <c r="S16" s="196" t="s">
        <v>217</v>
      </c>
    </row>
    <row r="17" spans="1:19" ht="30" customHeight="1">
      <c r="A17" s="47" t="s">
        <v>131</v>
      </c>
      <c r="B17" s="127" t="s">
        <v>100</v>
      </c>
      <c r="C17" s="127" t="s">
        <v>143</v>
      </c>
      <c r="D17" s="123">
        <v>15</v>
      </c>
      <c r="E17" s="190" t="s">
        <v>21</v>
      </c>
      <c r="F17" s="125">
        <v>21</v>
      </c>
      <c r="G17" s="123">
        <v>14</v>
      </c>
      <c r="H17" s="124" t="s">
        <v>21</v>
      </c>
      <c r="I17" s="125">
        <v>21</v>
      </c>
      <c r="J17" s="123"/>
      <c r="K17" s="124" t="s">
        <v>21</v>
      </c>
      <c r="L17" s="125"/>
      <c r="M17" s="117">
        <f t="shared" si="0"/>
        <v>29</v>
      </c>
      <c r="N17" s="118">
        <f t="shared" si="1"/>
        <v>42</v>
      </c>
      <c r="O17" s="119">
        <f t="shared" si="2"/>
        <v>0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6" t="s">
        <v>216</v>
      </c>
    </row>
    <row r="18" spans="1:19" ht="30" customHeight="1">
      <c r="A18" s="47" t="s">
        <v>132</v>
      </c>
      <c r="B18" s="127" t="s">
        <v>169</v>
      </c>
      <c r="C18" s="127" t="s">
        <v>144</v>
      </c>
      <c r="D18" s="123">
        <v>14</v>
      </c>
      <c r="E18" s="124" t="s">
        <v>21</v>
      </c>
      <c r="F18" s="125">
        <v>21</v>
      </c>
      <c r="G18" s="123">
        <v>9</v>
      </c>
      <c r="H18" s="124" t="s">
        <v>21</v>
      </c>
      <c r="I18" s="125">
        <v>21</v>
      </c>
      <c r="J18" s="123"/>
      <c r="K18" s="124" t="s">
        <v>21</v>
      </c>
      <c r="L18" s="125"/>
      <c r="M18" s="117">
        <f t="shared" si="0"/>
        <v>23</v>
      </c>
      <c r="N18" s="118">
        <f t="shared" si="1"/>
        <v>42</v>
      </c>
      <c r="O18" s="119">
        <f t="shared" si="2"/>
        <v>0</v>
      </c>
      <c r="P18" s="120">
        <f t="shared" si="3"/>
        <v>2</v>
      </c>
      <c r="Q18" s="126">
        <f t="shared" si="4"/>
        <v>0</v>
      </c>
      <c r="R18" s="122">
        <f t="shared" si="4"/>
        <v>1</v>
      </c>
      <c r="S18" s="196" t="s">
        <v>217</v>
      </c>
    </row>
    <row r="19" spans="1:19" ht="30" customHeight="1" thickBot="1">
      <c r="A19" s="47" t="s">
        <v>134</v>
      </c>
      <c r="B19" s="127" t="s">
        <v>170</v>
      </c>
      <c r="C19" s="127" t="s">
        <v>145</v>
      </c>
      <c r="D19" s="123">
        <v>11</v>
      </c>
      <c r="E19" s="124" t="s">
        <v>21</v>
      </c>
      <c r="F19" s="125">
        <v>21</v>
      </c>
      <c r="G19" s="123">
        <v>14</v>
      </c>
      <c r="H19" s="124" t="s">
        <v>21</v>
      </c>
      <c r="I19" s="125">
        <v>21</v>
      </c>
      <c r="J19" s="123"/>
      <c r="K19" s="124" t="s">
        <v>21</v>
      </c>
      <c r="L19" s="125"/>
      <c r="M19" s="117">
        <f t="shared" si="0"/>
        <v>25</v>
      </c>
      <c r="N19" s="118">
        <f t="shared" si="1"/>
        <v>42</v>
      </c>
      <c r="O19" s="119">
        <f>IF(D19&gt;F19,1,0)+IF(G19&gt;I19,1,0)+IF(J19&gt;L19,1,0)</f>
        <v>0</v>
      </c>
      <c r="P19" s="120">
        <f>IF(D19&lt;F19,1,0)+IF(G19&lt;I19,1,0)+IF(J19&lt;L19,1,0)</f>
        <v>2</v>
      </c>
      <c r="Q19" s="128">
        <f t="shared" si="4"/>
        <v>0</v>
      </c>
      <c r="R19" s="122">
        <f t="shared" si="4"/>
        <v>1</v>
      </c>
      <c r="S19" s="197" t="s">
        <v>216</v>
      </c>
    </row>
    <row r="20" spans="1:19" ht="34.5" customHeight="1" thickBot="1">
      <c r="A20" s="111" t="s">
        <v>10</v>
      </c>
      <c r="B20" s="205" t="str">
        <f>IF(Q20&gt;R20,C8,IF(R20&gt;Q20,C9,"remíza"))</f>
        <v>Výběr Prahy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147</v>
      </c>
      <c r="N20" s="130">
        <f t="shared" si="5"/>
        <v>294</v>
      </c>
      <c r="O20" s="131">
        <f t="shared" si="5"/>
        <v>0</v>
      </c>
      <c r="P20" s="132">
        <f t="shared" si="5"/>
        <v>14</v>
      </c>
      <c r="Q20" s="131">
        <f t="shared" si="5"/>
        <v>0</v>
      </c>
      <c r="R20" s="133">
        <f t="shared" si="5"/>
        <v>7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7" sqref="C17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82" t="s">
        <v>72</v>
      </c>
      <c r="S8" s="8"/>
    </row>
    <row r="9" spans="1:19" ht="19.5" customHeight="1">
      <c r="A9" s="4" t="s">
        <v>4</v>
      </c>
      <c r="B9" s="185"/>
      <c r="C9" s="183" t="s">
        <v>87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44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2" t="s">
        <v>139</v>
      </c>
      <c r="C13" s="113" t="s">
        <v>172</v>
      </c>
      <c r="D13" s="114">
        <v>21</v>
      </c>
      <c r="E13" s="115" t="s">
        <v>21</v>
      </c>
      <c r="F13" s="116">
        <v>19</v>
      </c>
      <c r="G13" s="114">
        <v>21</v>
      </c>
      <c r="H13" s="115" t="s">
        <v>21</v>
      </c>
      <c r="I13" s="116">
        <v>12</v>
      </c>
      <c r="J13" s="114"/>
      <c r="K13" s="115" t="s">
        <v>21</v>
      </c>
      <c r="L13" s="116"/>
      <c r="M13" s="117">
        <f aca="true" t="shared" si="0" ref="M13:M19">D13+G13+J13</f>
        <v>42</v>
      </c>
      <c r="N13" s="118">
        <f aca="true" t="shared" si="1" ref="N13:N19">F13+I13+L13</f>
        <v>31</v>
      </c>
      <c r="O13" s="119">
        <f aca="true" t="shared" si="2" ref="O13:O18">IF(D13&gt;F13,1,0)+IF(G13&gt;I13,1,0)+IF(J13&gt;L13,1,0)</f>
        <v>2</v>
      </c>
      <c r="P13" s="120">
        <f aca="true" t="shared" si="3" ref="P13:P18">IF(D13&lt;F13,1,0)+IF(G13&lt;I13,1,0)+IF(J13&lt;L13,1,0)</f>
        <v>0</v>
      </c>
      <c r="Q13" s="121">
        <f>IF(O13=2,1,0)</f>
        <v>1</v>
      </c>
      <c r="R13" s="122">
        <f>IF(P13=2,1,0)</f>
        <v>0</v>
      </c>
      <c r="S13" s="196" t="s">
        <v>217</v>
      </c>
    </row>
    <row r="14" spans="1:19" ht="30" customHeight="1">
      <c r="A14" s="47" t="s">
        <v>128</v>
      </c>
      <c r="B14" s="113" t="s">
        <v>140</v>
      </c>
      <c r="C14" s="113" t="s">
        <v>109</v>
      </c>
      <c r="D14" s="123">
        <v>21</v>
      </c>
      <c r="E14" s="124" t="s">
        <v>21</v>
      </c>
      <c r="F14" s="125">
        <v>8</v>
      </c>
      <c r="G14" s="123">
        <v>21</v>
      </c>
      <c r="H14" s="124" t="s">
        <v>21</v>
      </c>
      <c r="I14" s="125">
        <v>15</v>
      </c>
      <c r="J14" s="123"/>
      <c r="K14" s="124" t="s">
        <v>21</v>
      </c>
      <c r="L14" s="125"/>
      <c r="M14" s="117">
        <f t="shared" si="0"/>
        <v>42</v>
      </c>
      <c r="N14" s="118">
        <f t="shared" si="1"/>
        <v>23</v>
      </c>
      <c r="O14" s="119">
        <f t="shared" si="2"/>
        <v>2</v>
      </c>
      <c r="P14" s="120">
        <f t="shared" si="3"/>
        <v>0</v>
      </c>
      <c r="Q14" s="126">
        <f aca="true" t="shared" si="4" ref="Q14:R19">IF(O14=2,1,0)</f>
        <v>1</v>
      </c>
      <c r="R14" s="122">
        <f t="shared" si="4"/>
        <v>0</v>
      </c>
      <c r="S14" s="196" t="s">
        <v>215</v>
      </c>
    </row>
    <row r="15" spans="1:19" ht="30" customHeight="1">
      <c r="A15" s="47" t="s">
        <v>129</v>
      </c>
      <c r="B15" s="113" t="s">
        <v>141</v>
      </c>
      <c r="C15" s="113" t="s">
        <v>173</v>
      </c>
      <c r="D15" s="123">
        <v>21</v>
      </c>
      <c r="E15" s="124" t="s">
        <v>21</v>
      </c>
      <c r="F15" s="125">
        <v>17</v>
      </c>
      <c r="G15" s="123">
        <v>15</v>
      </c>
      <c r="H15" s="124" t="s">
        <v>21</v>
      </c>
      <c r="I15" s="125">
        <v>21</v>
      </c>
      <c r="J15" s="123">
        <v>20</v>
      </c>
      <c r="K15" s="124" t="s">
        <v>21</v>
      </c>
      <c r="L15" s="125">
        <v>22</v>
      </c>
      <c r="M15" s="117">
        <f t="shared" si="0"/>
        <v>56</v>
      </c>
      <c r="N15" s="118">
        <f t="shared" si="1"/>
        <v>60</v>
      </c>
      <c r="O15" s="119">
        <f>IF(D15&gt;F15,1,0)+IF(G15&gt;I15,1,0)+IF(J15&gt;L15,1,0)</f>
        <v>1</v>
      </c>
      <c r="P15" s="120">
        <f t="shared" si="3"/>
        <v>2</v>
      </c>
      <c r="Q15" s="126">
        <f t="shared" si="4"/>
        <v>0</v>
      </c>
      <c r="R15" s="122">
        <f t="shared" si="4"/>
        <v>1</v>
      </c>
      <c r="S15" s="196" t="s">
        <v>217</v>
      </c>
    </row>
    <row r="16" spans="1:19" ht="30" customHeight="1">
      <c r="A16" s="47" t="s">
        <v>130</v>
      </c>
      <c r="B16" s="127" t="s">
        <v>142</v>
      </c>
      <c r="C16" s="127" t="s">
        <v>174</v>
      </c>
      <c r="D16" s="123">
        <v>16</v>
      </c>
      <c r="E16" s="124" t="s">
        <v>21</v>
      </c>
      <c r="F16" s="125">
        <v>21</v>
      </c>
      <c r="G16" s="123">
        <v>21</v>
      </c>
      <c r="H16" s="124" t="s">
        <v>21</v>
      </c>
      <c r="I16" s="125">
        <v>15</v>
      </c>
      <c r="J16" s="123">
        <v>14</v>
      </c>
      <c r="K16" s="124" t="s">
        <v>21</v>
      </c>
      <c r="L16" s="125">
        <v>21</v>
      </c>
      <c r="M16" s="117">
        <f t="shared" si="0"/>
        <v>51</v>
      </c>
      <c r="N16" s="118">
        <f t="shared" si="1"/>
        <v>57</v>
      </c>
      <c r="O16" s="119">
        <f>IF(D16&gt;F16,1,0)+IF(G16&gt;I16,1,0)+IF(J16&gt;L16,1,0)</f>
        <v>1</v>
      </c>
      <c r="P16" s="120">
        <f>IF(D16&lt;F16,1,0)+IF(G16&lt;I16,1,0)+IF(J16&lt;L16,1,0)</f>
        <v>2</v>
      </c>
      <c r="Q16" s="126">
        <f t="shared" si="4"/>
        <v>0</v>
      </c>
      <c r="R16" s="122">
        <f t="shared" si="4"/>
        <v>1</v>
      </c>
      <c r="S16" s="196" t="s">
        <v>215</v>
      </c>
    </row>
    <row r="17" spans="1:19" ht="30" customHeight="1">
      <c r="A17" s="47" t="s">
        <v>131</v>
      </c>
      <c r="B17" s="127" t="s">
        <v>143</v>
      </c>
      <c r="C17" s="127" t="s">
        <v>107</v>
      </c>
      <c r="D17" s="123">
        <v>21</v>
      </c>
      <c r="E17" s="124" t="s">
        <v>21</v>
      </c>
      <c r="F17" s="125">
        <v>15</v>
      </c>
      <c r="G17" s="123">
        <v>21</v>
      </c>
      <c r="H17" s="124" t="s">
        <v>21</v>
      </c>
      <c r="I17" s="125">
        <v>15</v>
      </c>
      <c r="J17" s="123"/>
      <c r="K17" s="124" t="s">
        <v>21</v>
      </c>
      <c r="L17" s="125"/>
      <c r="M17" s="117">
        <f t="shared" si="0"/>
        <v>42</v>
      </c>
      <c r="N17" s="118">
        <f t="shared" si="1"/>
        <v>30</v>
      </c>
      <c r="O17" s="119">
        <f t="shared" si="2"/>
        <v>2</v>
      </c>
      <c r="P17" s="120">
        <f t="shared" si="3"/>
        <v>0</v>
      </c>
      <c r="Q17" s="126">
        <f t="shared" si="4"/>
        <v>1</v>
      </c>
      <c r="R17" s="122">
        <f t="shared" si="4"/>
        <v>0</v>
      </c>
      <c r="S17" s="196" t="s">
        <v>217</v>
      </c>
    </row>
    <row r="18" spans="1:19" ht="30" customHeight="1">
      <c r="A18" s="47" t="s">
        <v>132</v>
      </c>
      <c r="B18" s="127" t="s">
        <v>144</v>
      </c>
      <c r="C18" s="127" t="s">
        <v>105</v>
      </c>
      <c r="D18" s="123">
        <v>21</v>
      </c>
      <c r="E18" s="124" t="s">
        <v>21</v>
      </c>
      <c r="F18" s="125">
        <v>18</v>
      </c>
      <c r="G18" s="123">
        <v>21</v>
      </c>
      <c r="H18" s="124" t="s">
        <v>21</v>
      </c>
      <c r="I18" s="125">
        <v>9</v>
      </c>
      <c r="J18" s="123"/>
      <c r="K18" s="124" t="s">
        <v>21</v>
      </c>
      <c r="L18" s="125"/>
      <c r="M18" s="117">
        <f t="shared" si="0"/>
        <v>42</v>
      </c>
      <c r="N18" s="118">
        <f t="shared" si="1"/>
        <v>27</v>
      </c>
      <c r="O18" s="119">
        <f t="shared" si="2"/>
        <v>2</v>
      </c>
      <c r="P18" s="120">
        <f t="shared" si="3"/>
        <v>0</v>
      </c>
      <c r="Q18" s="126">
        <f t="shared" si="4"/>
        <v>1</v>
      </c>
      <c r="R18" s="122">
        <f t="shared" si="4"/>
        <v>0</v>
      </c>
      <c r="S18" s="196" t="s">
        <v>215</v>
      </c>
    </row>
    <row r="19" spans="1:19" ht="30" customHeight="1" thickBot="1">
      <c r="A19" s="47" t="s">
        <v>134</v>
      </c>
      <c r="B19" s="127" t="s">
        <v>176</v>
      </c>
      <c r="C19" s="127" t="s">
        <v>175</v>
      </c>
      <c r="D19" s="123">
        <v>22</v>
      </c>
      <c r="E19" s="124" t="s">
        <v>21</v>
      </c>
      <c r="F19" s="125">
        <v>20</v>
      </c>
      <c r="G19" s="123">
        <v>21</v>
      </c>
      <c r="H19" s="124" t="s">
        <v>21</v>
      </c>
      <c r="I19" s="125">
        <v>12</v>
      </c>
      <c r="J19" s="123"/>
      <c r="K19" s="124" t="s">
        <v>21</v>
      </c>
      <c r="L19" s="125"/>
      <c r="M19" s="117">
        <f t="shared" si="0"/>
        <v>43</v>
      </c>
      <c r="N19" s="118">
        <f t="shared" si="1"/>
        <v>32</v>
      </c>
      <c r="O19" s="119">
        <f>IF(D19&gt;F19,1,0)+IF(G19&gt;I19,1,0)+IF(J19&gt;L19,1,0)</f>
        <v>2</v>
      </c>
      <c r="P19" s="120">
        <f>IF(D19&lt;F19,1,0)+IF(G19&lt;I19,1,0)+IF(J19&lt;L19,1,0)</f>
        <v>0</v>
      </c>
      <c r="Q19" s="128">
        <f t="shared" si="4"/>
        <v>1</v>
      </c>
      <c r="R19" s="122">
        <f t="shared" si="4"/>
        <v>0</v>
      </c>
      <c r="S19" s="197" t="s">
        <v>217</v>
      </c>
    </row>
    <row r="20" spans="1:19" ht="34.5" customHeight="1" thickBot="1">
      <c r="A20" s="111" t="s">
        <v>10</v>
      </c>
      <c r="B20" s="205" t="str">
        <f>IF(Q20&gt;R20,C8,IF(R20&gt;Q20,C9,"remíza"))</f>
        <v>Výběr Prahy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318</v>
      </c>
      <c r="N20" s="130">
        <f t="shared" si="5"/>
        <v>260</v>
      </c>
      <c r="O20" s="131">
        <f t="shared" si="5"/>
        <v>12</v>
      </c>
      <c r="P20" s="132">
        <f t="shared" si="5"/>
        <v>4</v>
      </c>
      <c r="Q20" s="131">
        <f t="shared" si="5"/>
        <v>5</v>
      </c>
      <c r="R20" s="133">
        <f t="shared" si="5"/>
        <v>2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W6" sqref="W6:W8"/>
    </sheetView>
  </sheetViews>
  <sheetFormatPr defaultColWidth="8.875" defaultRowHeight="12.75"/>
  <cols>
    <col min="1" max="1" width="2.75390625" style="0" customWidth="1"/>
    <col min="2" max="2" width="4.00390625" style="36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09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"/>
      <c r="Y2" s="3"/>
    </row>
    <row r="3" spans="1:25" ht="23.25">
      <c r="A3" s="3"/>
      <c r="B3" s="37" t="s">
        <v>75</v>
      </c>
      <c r="C3" s="110"/>
      <c r="D3" s="37"/>
      <c r="E3" s="37"/>
      <c r="F3" s="36"/>
      <c r="G3" s="36"/>
      <c r="H3" s="36"/>
      <c r="I3" s="37"/>
      <c r="J3" s="37"/>
      <c r="K3" s="37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6" customFormat="1" ht="30" customHeight="1" thickBot="1" thickTop="1">
      <c r="B5" s="38"/>
      <c r="C5" s="39" t="s">
        <v>34</v>
      </c>
      <c r="D5" s="243">
        <v>1</v>
      </c>
      <c r="E5" s="244"/>
      <c r="F5" s="245"/>
      <c r="G5" s="246">
        <v>2</v>
      </c>
      <c r="H5" s="244"/>
      <c r="I5" s="245"/>
      <c r="J5" s="246">
        <v>3</v>
      </c>
      <c r="K5" s="244"/>
      <c r="L5" s="245"/>
      <c r="M5" s="247" t="s">
        <v>31</v>
      </c>
      <c r="N5" s="248"/>
      <c r="O5" s="249"/>
      <c r="P5" s="248" t="s">
        <v>29</v>
      </c>
      <c r="Q5" s="248"/>
      <c r="R5" s="249"/>
      <c r="S5" s="250" t="s">
        <v>30</v>
      </c>
      <c r="T5" s="248"/>
      <c r="U5" s="249"/>
      <c r="V5" s="40" t="s">
        <v>22</v>
      </c>
      <c r="W5" s="41" t="s">
        <v>23</v>
      </c>
    </row>
    <row r="6" spans="1:25" ht="19.5" customHeight="1">
      <c r="A6" s="3"/>
      <c r="B6" s="224">
        <v>1</v>
      </c>
      <c r="C6" s="42"/>
      <c r="D6" s="90"/>
      <c r="E6" s="91"/>
      <c r="F6" s="92"/>
      <c r="G6" s="81">
        <f>'B_1-2'!Q20</f>
        <v>4</v>
      </c>
      <c r="H6" s="82" t="s">
        <v>21</v>
      </c>
      <c r="I6" s="52">
        <f>'B_1-2'!R20</f>
        <v>3</v>
      </c>
      <c r="J6" s="81">
        <f>'B_3-1'!R20</f>
        <v>5</v>
      </c>
      <c r="K6" s="82" t="s">
        <v>21</v>
      </c>
      <c r="L6" s="52">
        <f>'B_3-1'!Q20</f>
        <v>2</v>
      </c>
      <c r="M6" s="76"/>
      <c r="N6" s="56"/>
      <c r="O6" s="71"/>
      <c r="P6" s="57"/>
      <c r="Q6" s="56"/>
      <c r="R6" s="58"/>
      <c r="S6" s="55">
        <f>G6+J6</f>
        <v>9</v>
      </c>
      <c r="T6" s="59" t="s">
        <v>21</v>
      </c>
      <c r="U6" s="71">
        <f>I6+L6</f>
        <v>5</v>
      </c>
      <c r="V6" s="227">
        <v>2</v>
      </c>
      <c r="W6" s="239" t="s">
        <v>48</v>
      </c>
      <c r="X6" s="3"/>
      <c r="Y6" s="3"/>
    </row>
    <row r="7" spans="1:25" ht="19.5" customHeight="1">
      <c r="A7" s="3"/>
      <c r="B7" s="225"/>
      <c r="C7" s="43" t="s">
        <v>81</v>
      </c>
      <c r="D7" s="93"/>
      <c r="E7" s="94"/>
      <c r="F7" s="95"/>
      <c r="G7" s="84">
        <f>'B_1-2'!O20</f>
        <v>8</v>
      </c>
      <c r="H7" s="85" t="s">
        <v>21</v>
      </c>
      <c r="I7" s="53">
        <f>'B_1-2'!P20</f>
        <v>6</v>
      </c>
      <c r="J7" s="84">
        <f>'B_3-1'!P20</f>
        <v>10</v>
      </c>
      <c r="K7" s="85" t="s">
        <v>21</v>
      </c>
      <c r="L7" s="53">
        <f>'B_3-1'!O20</f>
        <v>4</v>
      </c>
      <c r="M7" s="73"/>
      <c r="N7" s="60"/>
      <c r="O7" s="63"/>
      <c r="P7" s="61">
        <f>G7+J7</f>
        <v>18</v>
      </c>
      <c r="Q7" s="62" t="s">
        <v>21</v>
      </c>
      <c r="R7" s="63">
        <f>I7+L7</f>
        <v>10</v>
      </c>
      <c r="S7" s="64"/>
      <c r="T7" s="65"/>
      <c r="U7" s="106"/>
      <c r="V7" s="228"/>
      <c r="W7" s="240"/>
      <c r="X7" s="3"/>
      <c r="Y7" s="3"/>
    </row>
    <row r="8" spans="1:25" ht="19.5" customHeight="1" thickBot="1">
      <c r="A8" s="3"/>
      <c r="B8" s="226"/>
      <c r="C8" s="44"/>
      <c r="D8" s="96"/>
      <c r="E8" s="97"/>
      <c r="F8" s="98"/>
      <c r="G8" s="87">
        <f>'B_1-2'!M20</f>
        <v>220</v>
      </c>
      <c r="H8" s="88" t="s">
        <v>21</v>
      </c>
      <c r="I8" s="54">
        <f>'B_1-2'!N20</f>
        <v>214</v>
      </c>
      <c r="J8" s="87">
        <f>'B_3-1'!N20</f>
        <v>273</v>
      </c>
      <c r="K8" s="88" t="s">
        <v>21</v>
      </c>
      <c r="L8" s="54">
        <f>'B_3-1'!M20</f>
        <v>165</v>
      </c>
      <c r="M8" s="77">
        <f>G8+J8</f>
        <v>493</v>
      </c>
      <c r="N8" s="72" t="s">
        <v>21</v>
      </c>
      <c r="O8" s="99">
        <f>I8+L8</f>
        <v>379</v>
      </c>
      <c r="P8" s="66"/>
      <c r="Q8" s="67"/>
      <c r="R8" s="68"/>
      <c r="S8" s="69"/>
      <c r="T8" s="70"/>
      <c r="U8" s="107"/>
      <c r="V8" s="229"/>
      <c r="W8" s="241"/>
      <c r="X8" s="3"/>
      <c r="Y8" s="3"/>
    </row>
    <row r="9" spans="1:25" ht="19.5" customHeight="1">
      <c r="A9" s="3"/>
      <c r="B9" s="224">
        <v>2</v>
      </c>
      <c r="C9" s="42"/>
      <c r="D9" s="100">
        <f>I6</f>
        <v>3</v>
      </c>
      <c r="E9" s="82" t="s">
        <v>21</v>
      </c>
      <c r="F9" s="83">
        <f>G6</f>
        <v>4</v>
      </c>
      <c r="G9" s="101"/>
      <c r="H9" s="91"/>
      <c r="I9" s="92"/>
      <c r="J9" s="81">
        <f>'B_2-3'!Q20</f>
        <v>6</v>
      </c>
      <c r="K9" s="82" t="s">
        <v>21</v>
      </c>
      <c r="L9" s="52">
        <f>'B_2-3'!R20</f>
        <v>1</v>
      </c>
      <c r="M9" s="76"/>
      <c r="N9" s="56"/>
      <c r="O9" s="71"/>
      <c r="P9" s="57"/>
      <c r="Q9" s="56"/>
      <c r="R9" s="58"/>
      <c r="S9" s="55">
        <f>D9+J9</f>
        <v>9</v>
      </c>
      <c r="T9" s="59" t="s">
        <v>21</v>
      </c>
      <c r="U9" s="71">
        <f>F9+L9</f>
        <v>5</v>
      </c>
      <c r="V9" s="227">
        <v>1</v>
      </c>
      <c r="W9" s="239" t="s">
        <v>49</v>
      </c>
      <c r="X9" s="3"/>
      <c r="Y9" s="3"/>
    </row>
    <row r="10" spans="1:25" ht="19.5" customHeight="1">
      <c r="A10" s="3"/>
      <c r="B10" s="225"/>
      <c r="C10" s="43" t="s">
        <v>85</v>
      </c>
      <c r="D10" s="102">
        <f>I7</f>
        <v>6</v>
      </c>
      <c r="E10" s="85" t="s">
        <v>21</v>
      </c>
      <c r="F10" s="86">
        <f>G7</f>
        <v>8</v>
      </c>
      <c r="G10" s="103"/>
      <c r="H10" s="94"/>
      <c r="I10" s="95"/>
      <c r="J10" s="84">
        <f>'B_2-3'!O20</f>
        <v>12</v>
      </c>
      <c r="K10" s="85" t="s">
        <v>21</v>
      </c>
      <c r="L10" s="53">
        <f>'B_2-3'!P20</f>
        <v>3</v>
      </c>
      <c r="M10" s="73"/>
      <c r="N10" s="60"/>
      <c r="O10" s="63"/>
      <c r="P10" s="61">
        <f>D10+J10</f>
        <v>18</v>
      </c>
      <c r="Q10" s="62" t="s">
        <v>21</v>
      </c>
      <c r="R10" s="63">
        <f>F10+L10</f>
        <v>11</v>
      </c>
      <c r="S10" s="64"/>
      <c r="T10" s="65"/>
      <c r="U10" s="106"/>
      <c r="V10" s="228"/>
      <c r="W10" s="240"/>
      <c r="X10" s="3"/>
      <c r="Y10" s="3"/>
    </row>
    <row r="11" spans="1:28" ht="19.5" customHeight="1" thickBot="1">
      <c r="A11" s="3"/>
      <c r="B11" s="226"/>
      <c r="C11" s="44"/>
      <c r="D11" s="104">
        <f>I8</f>
        <v>214</v>
      </c>
      <c r="E11" s="88" t="s">
        <v>21</v>
      </c>
      <c r="F11" s="89">
        <f>G8</f>
        <v>220</v>
      </c>
      <c r="G11" s="105"/>
      <c r="H11" s="97"/>
      <c r="I11" s="98"/>
      <c r="J11" s="87">
        <f>'B_2-3'!M20</f>
        <v>304</v>
      </c>
      <c r="K11" s="88" t="s">
        <v>21</v>
      </c>
      <c r="L11" s="54">
        <f>'B_2-3'!N20</f>
        <v>215</v>
      </c>
      <c r="M11" s="77">
        <f>D11+J11</f>
        <v>518</v>
      </c>
      <c r="N11" s="72" t="s">
        <v>21</v>
      </c>
      <c r="O11" s="99">
        <f>F11+L11</f>
        <v>435</v>
      </c>
      <c r="P11" s="66"/>
      <c r="Q11" s="67"/>
      <c r="R11" s="68"/>
      <c r="S11" s="69"/>
      <c r="T11" s="70"/>
      <c r="U11" s="107"/>
      <c r="V11" s="229"/>
      <c r="W11" s="241"/>
      <c r="X11" s="3"/>
      <c r="Y11" s="3"/>
      <c r="AA11" s="46"/>
      <c r="AB11" s="46"/>
    </row>
    <row r="12" spans="1:28" ht="19.5" customHeight="1">
      <c r="A12" s="3"/>
      <c r="B12" s="224">
        <v>3</v>
      </c>
      <c r="C12" s="42"/>
      <c r="D12" s="100">
        <f>L6</f>
        <v>2</v>
      </c>
      <c r="E12" s="82" t="s">
        <v>21</v>
      </c>
      <c r="F12" s="52">
        <f>J6</f>
        <v>5</v>
      </c>
      <c r="G12" s="81">
        <f>L9</f>
        <v>1</v>
      </c>
      <c r="H12" s="82" t="s">
        <v>21</v>
      </c>
      <c r="I12" s="83">
        <f>J9</f>
        <v>6</v>
      </c>
      <c r="J12" s="101"/>
      <c r="K12" s="91"/>
      <c r="L12" s="92"/>
      <c r="M12" s="76"/>
      <c r="N12" s="56"/>
      <c r="O12" s="71"/>
      <c r="P12" s="57"/>
      <c r="Q12" s="56"/>
      <c r="R12" s="58"/>
      <c r="S12" s="55">
        <f>D12+G12</f>
        <v>3</v>
      </c>
      <c r="T12" s="59" t="s">
        <v>21</v>
      </c>
      <c r="U12" s="71">
        <f>F12+I12</f>
        <v>11</v>
      </c>
      <c r="V12" s="227">
        <v>0</v>
      </c>
      <c r="W12" s="230" t="s">
        <v>50</v>
      </c>
      <c r="X12" s="3"/>
      <c r="Y12" s="45"/>
      <c r="AA12" s="46"/>
      <c r="AB12" s="46"/>
    </row>
    <row r="13" spans="1:28" ht="19.5" customHeight="1">
      <c r="A13" s="3"/>
      <c r="B13" s="225"/>
      <c r="C13" s="43" t="s">
        <v>86</v>
      </c>
      <c r="D13" s="102">
        <f>L7</f>
        <v>4</v>
      </c>
      <c r="E13" s="85" t="s">
        <v>21</v>
      </c>
      <c r="F13" s="53">
        <f>J7</f>
        <v>10</v>
      </c>
      <c r="G13" s="84">
        <f>L10</f>
        <v>3</v>
      </c>
      <c r="H13" s="85" t="s">
        <v>21</v>
      </c>
      <c r="I13" s="86">
        <f>J10</f>
        <v>12</v>
      </c>
      <c r="J13" s="103"/>
      <c r="K13" s="94"/>
      <c r="L13" s="95"/>
      <c r="M13" s="73"/>
      <c r="N13" s="60"/>
      <c r="O13" s="63"/>
      <c r="P13" s="61">
        <f>D13+G13</f>
        <v>7</v>
      </c>
      <c r="Q13" s="62" t="s">
        <v>21</v>
      </c>
      <c r="R13" s="63">
        <f>F13+I13</f>
        <v>22</v>
      </c>
      <c r="S13" s="64"/>
      <c r="T13" s="65"/>
      <c r="U13" s="106"/>
      <c r="V13" s="228"/>
      <c r="W13" s="231"/>
      <c r="X13" s="3"/>
      <c r="Y13" s="45"/>
      <c r="AA13" s="46"/>
      <c r="AB13" s="46"/>
    </row>
    <row r="14" spans="1:28" ht="19.5" customHeight="1" thickBot="1">
      <c r="A14" s="3"/>
      <c r="B14" s="226"/>
      <c r="C14" s="44"/>
      <c r="D14" s="104">
        <f>L8</f>
        <v>165</v>
      </c>
      <c r="E14" s="88" t="s">
        <v>21</v>
      </c>
      <c r="F14" s="54">
        <f>J8</f>
        <v>273</v>
      </c>
      <c r="G14" s="87">
        <f>L11</f>
        <v>215</v>
      </c>
      <c r="H14" s="88" t="s">
        <v>21</v>
      </c>
      <c r="I14" s="89">
        <f>J11</f>
        <v>304</v>
      </c>
      <c r="J14" s="103"/>
      <c r="K14" s="94"/>
      <c r="L14" s="95"/>
      <c r="M14" s="77">
        <f>D14+G14</f>
        <v>380</v>
      </c>
      <c r="N14" s="72" t="s">
        <v>21</v>
      </c>
      <c r="O14" s="99">
        <f>F14+I14</f>
        <v>577</v>
      </c>
      <c r="P14" s="66"/>
      <c r="Q14" s="67"/>
      <c r="R14" s="68"/>
      <c r="S14" s="69"/>
      <c r="T14" s="70"/>
      <c r="U14" s="107"/>
      <c r="V14" s="229"/>
      <c r="W14" s="232"/>
      <c r="X14" s="3"/>
      <c r="Y14" s="45"/>
      <c r="AA14" s="46"/>
      <c r="AB14" s="46"/>
    </row>
    <row r="15" spans="1:30" ht="12.75">
      <c r="A15" s="3"/>
      <c r="C15" s="3"/>
      <c r="D15" s="233" t="s">
        <v>24</v>
      </c>
      <c r="E15" s="234"/>
      <c r="F15" s="235"/>
      <c r="G15" s="236" t="s">
        <v>25</v>
      </c>
      <c r="H15" s="237"/>
      <c r="I15" s="238"/>
      <c r="J15" s="236" t="s">
        <v>26</v>
      </c>
      <c r="K15" s="237"/>
      <c r="L15" s="238"/>
      <c r="M15" s="134">
        <f>SUM(M6:M14)</f>
        <v>1391</v>
      </c>
      <c r="N15" s="134"/>
      <c r="O15" s="135">
        <f>SUM(O6:O14)</f>
        <v>1391</v>
      </c>
      <c r="P15" s="134">
        <f>SUM(P6:P14)</f>
        <v>43</v>
      </c>
      <c r="Q15" s="134"/>
      <c r="R15" s="135">
        <f>SUM(R6:R14)</f>
        <v>43</v>
      </c>
      <c r="S15" s="134">
        <f>SUM(S6:S14)</f>
        <v>21</v>
      </c>
      <c r="T15" s="134"/>
      <c r="U15" s="135">
        <f>SUM(U6:U14)</f>
        <v>21</v>
      </c>
      <c r="V15" s="3"/>
      <c r="W15" s="3"/>
      <c r="X15" s="3"/>
      <c r="Y15" s="3"/>
      <c r="AA15" s="46"/>
      <c r="AB15" s="46"/>
      <c r="AC15" s="46"/>
      <c r="AD15" s="46"/>
    </row>
    <row r="16" spans="1:30" ht="12.75">
      <c r="A16" s="3"/>
      <c r="C16" s="3" t="s">
        <v>27</v>
      </c>
      <c r="D16" s="218" t="s">
        <v>35</v>
      </c>
      <c r="E16" s="219"/>
      <c r="F16" s="220"/>
      <c r="G16" s="218" t="s">
        <v>38</v>
      </c>
      <c r="H16" s="219"/>
      <c r="I16" s="220"/>
      <c r="J16" s="218" t="s">
        <v>36</v>
      </c>
      <c r="K16" s="219"/>
      <c r="L16" s="220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26"/>
      <c r="Y16" s="3"/>
      <c r="AC16" s="46"/>
      <c r="AD16" s="46"/>
    </row>
    <row r="17" spans="1:30" ht="12.75">
      <c r="A17" s="3"/>
      <c r="C17" s="3"/>
      <c r="D17" s="221" t="s">
        <v>28</v>
      </c>
      <c r="E17" s="222"/>
      <c r="F17" s="223"/>
      <c r="G17" s="221" t="s">
        <v>39</v>
      </c>
      <c r="H17" s="222"/>
      <c r="I17" s="223"/>
      <c r="J17" s="221" t="s">
        <v>37</v>
      </c>
      <c r="K17" s="222"/>
      <c r="L17" s="223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26"/>
      <c r="Y17" s="3"/>
      <c r="AC17" s="46"/>
      <c r="AD17" s="46"/>
    </row>
    <row r="18" spans="1:30" ht="12.75">
      <c r="A18" s="3"/>
      <c r="C18" s="26"/>
      <c r="D18" s="79"/>
      <c r="E18" s="79"/>
      <c r="F18" s="79"/>
      <c r="G18" s="79"/>
      <c r="H18" s="79"/>
      <c r="I18" s="79"/>
      <c r="J18" s="78"/>
      <c r="K18" s="78"/>
      <c r="L18" s="7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26"/>
      <c r="Y18" s="3"/>
      <c r="AC18" s="46"/>
      <c r="AD18" s="46"/>
    </row>
    <row r="19" spans="1:30" ht="12.75">
      <c r="A19" s="3"/>
      <c r="C19" s="26"/>
      <c r="D19" s="78"/>
      <c r="E19" s="78"/>
      <c r="F19" s="78"/>
      <c r="G19" s="78"/>
      <c r="H19" s="78"/>
      <c r="I19" s="78"/>
      <c r="J19" s="78"/>
      <c r="K19" s="78"/>
      <c r="L19" s="7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26"/>
      <c r="Y19" s="3"/>
      <c r="AC19" s="46"/>
      <c r="AD19" s="46"/>
    </row>
    <row r="20" spans="1:30" ht="12.75">
      <c r="A20" s="3"/>
      <c r="C20" s="26"/>
      <c r="D20" s="78"/>
      <c r="E20" s="78"/>
      <c r="F20" s="78"/>
      <c r="G20" s="78"/>
      <c r="H20" s="78"/>
      <c r="I20" s="78"/>
      <c r="J20" s="78"/>
      <c r="K20" s="78"/>
      <c r="L20" s="7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3"/>
      <c r="Y20" s="3"/>
      <c r="AD20" s="46"/>
    </row>
    <row r="21" spans="1:30" ht="12.75">
      <c r="A21" s="3"/>
      <c r="C21" s="3"/>
      <c r="D21" s="78"/>
      <c r="E21" s="78"/>
      <c r="F21" s="78"/>
      <c r="G21" s="78"/>
      <c r="H21" s="78"/>
      <c r="I21" s="78"/>
      <c r="J21" s="78"/>
      <c r="K21" s="78"/>
      <c r="L21" s="78"/>
      <c r="M21" s="26"/>
      <c r="N21" s="26"/>
      <c r="O21" s="26"/>
      <c r="P21" s="26"/>
      <c r="Q21" s="26"/>
      <c r="R21" s="3"/>
      <c r="S21" s="3"/>
      <c r="T21" s="3"/>
      <c r="U21" s="3"/>
      <c r="V21" s="3"/>
      <c r="W21" s="3"/>
      <c r="X21" s="3"/>
      <c r="Y21" s="3"/>
      <c r="AD21" s="46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6"/>
      <c r="S22" s="26"/>
      <c r="T22" s="26"/>
      <c r="U22" s="3"/>
      <c r="V22" s="3"/>
      <c r="W22" s="3"/>
      <c r="X22" s="3"/>
      <c r="Y22" s="3"/>
      <c r="AD22" s="46"/>
    </row>
    <row r="23" spans="12:20" ht="12.75">
      <c r="L23" s="46"/>
      <c r="M23" s="46"/>
      <c r="N23" s="46"/>
      <c r="O23" s="46"/>
      <c r="P23" s="46"/>
      <c r="Q23" s="46"/>
      <c r="R23" s="46"/>
      <c r="S23" s="46"/>
      <c r="T23" s="46"/>
    </row>
    <row r="24" spans="28:29" ht="12.75">
      <c r="AB24" s="46"/>
      <c r="AC24" s="46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D15" sqref="D15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82" t="s">
        <v>72</v>
      </c>
      <c r="S8" s="8"/>
    </row>
    <row r="9" spans="1:19" ht="19.5" customHeight="1">
      <c r="A9" s="4" t="s">
        <v>4</v>
      </c>
      <c r="B9" s="185"/>
      <c r="C9" s="183" t="s">
        <v>86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43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2" t="s">
        <v>89</v>
      </c>
      <c r="C13" s="113" t="s">
        <v>110</v>
      </c>
      <c r="D13" s="114">
        <v>16</v>
      </c>
      <c r="E13" s="115" t="s">
        <v>21</v>
      </c>
      <c r="F13" s="116">
        <v>21</v>
      </c>
      <c r="G13" s="114">
        <v>12</v>
      </c>
      <c r="H13" s="115" t="s">
        <v>21</v>
      </c>
      <c r="I13" s="116">
        <v>21</v>
      </c>
      <c r="J13" s="114"/>
      <c r="K13" s="115" t="s">
        <v>21</v>
      </c>
      <c r="L13" s="116"/>
      <c r="M13" s="117">
        <f aca="true" t="shared" si="0" ref="M13:M19">D13+G13+J13</f>
        <v>28</v>
      </c>
      <c r="N13" s="118">
        <f aca="true" t="shared" si="1" ref="N13:N19">F13+I13+L13</f>
        <v>42</v>
      </c>
      <c r="O13" s="119">
        <f aca="true" t="shared" si="2" ref="O13:O18">IF(D13&gt;F13,1,0)+IF(G13&gt;I13,1,0)+IF(J13&gt;L13,1,0)</f>
        <v>0</v>
      </c>
      <c r="P13" s="120">
        <f aca="true" t="shared" si="3" ref="P13:P18">IF(D13&lt;F13,1,0)+IF(G13&lt;I13,1,0)+IF(J13&lt;L13,1,0)</f>
        <v>2</v>
      </c>
      <c r="Q13" s="121">
        <f>IF(O13=2,1,0)</f>
        <v>0</v>
      </c>
      <c r="R13" s="122">
        <f>IF(P13=2,1,0)</f>
        <v>1</v>
      </c>
      <c r="S13" s="196" t="s">
        <v>218</v>
      </c>
    </row>
    <row r="14" spans="1:19" ht="30" customHeight="1">
      <c r="A14" s="47" t="s">
        <v>128</v>
      </c>
      <c r="B14" s="112" t="s">
        <v>90</v>
      </c>
      <c r="C14" s="113" t="s">
        <v>115</v>
      </c>
      <c r="D14" s="123">
        <v>21</v>
      </c>
      <c r="E14" s="124" t="s">
        <v>21</v>
      </c>
      <c r="F14" s="125">
        <v>5</v>
      </c>
      <c r="G14" s="123">
        <v>21</v>
      </c>
      <c r="H14" s="124" t="s">
        <v>21</v>
      </c>
      <c r="I14" s="125">
        <v>4</v>
      </c>
      <c r="J14" s="123"/>
      <c r="K14" s="124" t="s">
        <v>21</v>
      </c>
      <c r="L14" s="125"/>
      <c r="M14" s="117">
        <f t="shared" si="0"/>
        <v>42</v>
      </c>
      <c r="N14" s="118">
        <f t="shared" si="1"/>
        <v>9</v>
      </c>
      <c r="O14" s="119">
        <f t="shared" si="2"/>
        <v>2</v>
      </c>
      <c r="P14" s="120">
        <f t="shared" si="3"/>
        <v>0</v>
      </c>
      <c r="Q14" s="126">
        <f aca="true" t="shared" si="4" ref="Q14:R19">IF(O14=2,1,0)</f>
        <v>1</v>
      </c>
      <c r="R14" s="122">
        <f t="shared" si="4"/>
        <v>0</v>
      </c>
      <c r="S14" s="196" t="s">
        <v>219</v>
      </c>
    </row>
    <row r="15" spans="1:19" ht="30" customHeight="1">
      <c r="A15" s="47" t="s">
        <v>129</v>
      </c>
      <c r="B15" s="112" t="s">
        <v>95</v>
      </c>
      <c r="C15" s="113" t="s">
        <v>114</v>
      </c>
      <c r="D15" s="123">
        <v>21</v>
      </c>
      <c r="E15" s="124" t="s">
        <v>21</v>
      </c>
      <c r="F15" s="125">
        <v>18</v>
      </c>
      <c r="G15" s="123">
        <v>21</v>
      </c>
      <c r="H15" s="124" t="s">
        <v>21</v>
      </c>
      <c r="I15" s="125">
        <v>15</v>
      </c>
      <c r="J15" s="123"/>
      <c r="K15" s="124" t="s">
        <v>21</v>
      </c>
      <c r="L15" s="125"/>
      <c r="M15" s="117">
        <f t="shared" si="0"/>
        <v>42</v>
      </c>
      <c r="N15" s="118">
        <f t="shared" si="1"/>
        <v>33</v>
      </c>
      <c r="O15" s="119">
        <f>IF(D15&gt;F15,1,0)+IF(G15&gt;I15,1,0)+IF(J15&gt;L15,1,0)</f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6" t="s">
        <v>218</v>
      </c>
    </row>
    <row r="16" spans="1:19" ht="30" customHeight="1">
      <c r="A16" s="47" t="s">
        <v>130</v>
      </c>
      <c r="B16" s="127" t="s">
        <v>94</v>
      </c>
      <c r="C16" s="127" t="s">
        <v>113</v>
      </c>
      <c r="D16" s="123">
        <v>21</v>
      </c>
      <c r="E16" s="124" t="s">
        <v>21</v>
      </c>
      <c r="F16" s="125">
        <v>17</v>
      </c>
      <c r="G16" s="123">
        <v>21</v>
      </c>
      <c r="H16" s="124" t="s">
        <v>21</v>
      </c>
      <c r="I16" s="125">
        <v>10</v>
      </c>
      <c r="J16" s="123"/>
      <c r="K16" s="124" t="s">
        <v>21</v>
      </c>
      <c r="L16" s="125"/>
      <c r="M16" s="117">
        <f t="shared" si="0"/>
        <v>42</v>
      </c>
      <c r="N16" s="118">
        <f t="shared" si="1"/>
        <v>27</v>
      </c>
      <c r="O16" s="119">
        <f>IF(D16&gt;F16,1,0)+IF(G16&gt;I16,1,0)+IF(J16&gt;L16,1,0)</f>
        <v>2</v>
      </c>
      <c r="P16" s="120">
        <f>IF(D16&lt;F16,1,0)+IF(G16&lt;I16,1,0)+IF(J16&lt;L16,1,0)</f>
        <v>0</v>
      </c>
      <c r="Q16" s="126">
        <f t="shared" si="4"/>
        <v>1</v>
      </c>
      <c r="R16" s="122">
        <f t="shared" si="4"/>
        <v>0</v>
      </c>
      <c r="S16" s="196" t="s">
        <v>219</v>
      </c>
    </row>
    <row r="17" spans="1:19" ht="30" customHeight="1">
      <c r="A17" s="47" t="s">
        <v>131</v>
      </c>
      <c r="B17" s="127" t="s">
        <v>93</v>
      </c>
      <c r="C17" s="127" t="s">
        <v>112</v>
      </c>
      <c r="D17" s="123">
        <v>21</v>
      </c>
      <c r="E17" s="124" t="s">
        <v>21</v>
      </c>
      <c r="F17" s="125">
        <v>6</v>
      </c>
      <c r="G17" s="123">
        <v>21</v>
      </c>
      <c r="H17" s="124" t="s">
        <v>21</v>
      </c>
      <c r="I17" s="125">
        <v>4</v>
      </c>
      <c r="J17" s="123"/>
      <c r="K17" s="124" t="s">
        <v>21</v>
      </c>
      <c r="L17" s="125"/>
      <c r="M17" s="117">
        <f t="shared" si="0"/>
        <v>42</v>
      </c>
      <c r="N17" s="118">
        <f t="shared" si="1"/>
        <v>10</v>
      </c>
      <c r="O17" s="119">
        <f t="shared" si="2"/>
        <v>2</v>
      </c>
      <c r="P17" s="120">
        <f t="shared" si="3"/>
        <v>0</v>
      </c>
      <c r="Q17" s="126">
        <f t="shared" si="4"/>
        <v>1</v>
      </c>
      <c r="R17" s="122">
        <f t="shared" si="4"/>
        <v>0</v>
      </c>
      <c r="S17" s="196" t="s">
        <v>218</v>
      </c>
    </row>
    <row r="18" spans="1:19" ht="30" customHeight="1">
      <c r="A18" s="47" t="s">
        <v>132</v>
      </c>
      <c r="B18" s="127" t="s">
        <v>92</v>
      </c>
      <c r="C18" s="127" t="s">
        <v>136</v>
      </c>
      <c r="D18" s="123">
        <v>23</v>
      </c>
      <c r="E18" s="124" t="s">
        <v>21</v>
      </c>
      <c r="F18" s="125">
        <v>21</v>
      </c>
      <c r="G18" s="123">
        <v>19</v>
      </c>
      <c r="H18" s="124" t="s">
        <v>21</v>
      </c>
      <c r="I18" s="125">
        <v>21</v>
      </c>
      <c r="J18" s="123">
        <v>21</v>
      </c>
      <c r="K18" s="124" t="s">
        <v>21</v>
      </c>
      <c r="L18" s="125">
        <v>16</v>
      </c>
      <c r="M18" s="117">
        <f t="shared" si="0"/>
        <v>63</v>
      </c>
      <c r="N18" s="118">
        <f t="shared" si="1"/>
        <v>58</v>
      </c>
      <c r="O18" s="119">
        <f t="shared" si="2"/>
        <v>2</v>
      </c>
      <c r="P18" s="120">
        <f t="shared" si="3"/>
        <v>1</v>
      </c>
      <c r="Q18" s="126">
        <f t="shared" si="4"/>
        <v>1</v>
      </c>
      <c r="R18" s="122">
        <f t="shared" si="4"/>
        <v>0</v>
      </c>
      <c r="S18" s="196" t="s">
        <v>219</v>
      </c>
    </row>
    <row r="19" spans="1:19" ht="30" customHeight="1" thickBot="1">
      <c r="A19" s="47" t="s">
        <v>134</v>
      </c>
      <c r="B19" s="127" t="s">
        <v>91</v>
      </c>
      <c r="C19" s="127" t="s">
        <v>111</v>
      </c>
      <c r="D19" s="123">
        <v>24</v>
      </c>
      <c r="E19" s="124" t="s">
        <v>21</v>
      </c>
      <c r="F19" s="125">
        <v>22</v>
      </c>
      <c r="G19" s="123">
        <v>21</v>
      </c>
      <c r="H19" s="124" t="s">
        <v>21</v>
      </c>
      <c r="I19" s="125">
        <v>14</v>
      </c>
      <c r="J19" s="123"/>
      <c r="K19" s="124" t="s">
        <v>21</v>
      </c>
      <c r="L19" s="125"/>
      <c r="M19" s="117">
        <f t="shared" si="0"/>
        <v>45</v>
      </c>
      <c r="N19" s="118">
        <f t="shared" si="1"/>
        <v>36</v>
      </c>
      <c r="O19" s="119">
        <f>IF(D19&gt;F19,1,0)+IF(G19&gt;I19,1,0)+IF(J19&gt;L19,1,0)</f>
        <v>2</v>
      </c>
      <c r="P19" s="120">
        <f>IF(D19&lt;F19,1,0)+IF(G19&lt;I19,1,0)+IF(J19&lt;L19,1,0)</f>
        <v>0</v>
      </c>
      <c r="Q19" s="128">
        <f t="shared" si="4"/>
        <v>1</v>
      </c>
      <c r="R19" s="122">
        <f t="shared" si="4"/>
        <v>0</v>
      </c>
      <c r="S19" s="197" t="s">
        <v>218</v>
      </c>
    </row>
    <row r="20" spans="1:19" ht="34.5" customHeight="1" thickBot="1">
      <c r="A20" s="111" t="s">
        <v>10</v>
      </c>
      <c r="B20" s="205" t="str">
        <f>IF(Q20&gt;R20,C8,IF(R20&gt;Q20,C9,"remíza"))</f>
        <v>Střední Čechy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304</v>
      </c>
      <c r="N20" s="130">
        <f t="shared" si="5"/>
        <v>215</v>
      </c>
      <c r="O20" s="131">
        <f t="shared" si="5"/>
        <v>12</v>
      </c>
      <c r="P20" s="132">
        <f t="shared" si="5"/>
        <v>3</v>
      </c>
      <c r="Q20" s="131">
        <f t="shared" si="5"/>
        <v>6</v>
      </c>
      <c r="R20" s="133">
        <f t="shared" si="5"/>
        <v>1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26" sqref="H26"/>
    </sheetView>
  </sheetViews>
  <sheetFormatPr defaultColWidth="11.375" defaultRowHeight="12.75"/>
  <cols>
    <col min="1" max="8" width="9.375" style="0" customWidth="1"/>
  </cols>
  <sheetData>
    <row r="1" spans="1:2" ht="12.75">
      <c r="A1" s="136" t="s">
        <v>46</v>
      </c>
      <c r="B1" s="148" t="s">
        <v>40</v>
      </c>
    </row>
    <row r="2" spans="1:2" ht="12.75">
      <c r="A2" s="136" t="s">
        <v>47</v>
      </c>
      <c r="B2" s="149" t="s">
        <v>32</v>
      </c>
    </row>
    <row r="3" spans="1:2" ht="12.75">
      <c r="A3" s="136" t="s">
        <v>17</v>
      </c>
      <c r="B3" s="150" t="s">
        <v>78</v>
      </c>
    </row>
    <row r="4" ht="27.75" customHeight="1"/>
    <row r="5" spans="3:7" ht="27.75" customHeight="1">
      <c r="C5" t="s">
        <v>65</v>
      </c>
      <c r="E5" t="s">
        <v>66</v>
      </c>
      <c r="G5" t="s">
        <v>67</v>
      </c>
    </row>
    <row r="6" spans="1:8" ht="27.75" customHeight="1" thickBot="1">
      <c r="A6" s="193" t="s">
        <v>80</v>
      </c>
      <c r="B6" s="177"/>
      <c r="C6" s="178"/>
      <c r="D6" s="178"/>
      <c r="E6" s="178"/>
      <c r="F6" s="178"/>
      <c r="G6" s="178"/>
      <c r="H6" s="178"/>
    </row>
    <row r="7" spans="1:8" ht="27.75" customHeight="1" thickBot="1">
      <c r="A7" s="178"/>
      <c r="B7" s="178"/>
      <c r="C7" s="179" t="s">
        <v>80</v>
      </c>
      <c r="D7" s="177"/>
      <c r="E7" s="178"/>
      <c r="F7" s="178"/>
      <c r="G7" s="178"/>
      <c r="H7" s="178"/>
    </row>
    <row r="8" spans="1:8" ht="27.75" customHeight="1" thickBot="1">
      <c r="A8" s="177" t="s">
        <v>58</v>
      </c>
      <c r="B8" s="177"/>
      <c r="C8" s="202"/>
      <c r="D8" s="203"/>
      <c r="E8" s="180"/>
      <c r="F8" s="178"/>
      <c r="G8" s="178"/>
      <c r="H8" s="178"/>
    </row>
    <row r="9" spans="1:8" ht="27.75" customHeight="1" thickBot="1">
      <c r="A9" s="178"/>
      <c r="B9" s="178"/>
      <c r="C9" s="178"/>
      <c r="D9" s="178"/>
      <c r="E9" s="179" t="s">
        <v>80</v>
      </c>
      <c r="F9" s="177"/>
      <c r="G9" s="178"/>
      <c r="H9" s="178"/>
    </row>
    <row r="10" spans="1:8" ht="27.75" customHeight="1" thickBot="1">
      <c r="A10" s="193" t="s">
        <v>83</v>
      </c>
      <c r="B10" s="177"/>
      <c r="C10" s="178"/>
      <c r="D10" s="178"/>
      <c r="E10" s="200" t="s">
        <v>223</v>
      </c>
      <c r="F10" s="201"/>
      <c r="G10" s="180"/>
      <c r="H10" s="178"/>
    </row>
    <row r="11" spans="1:8" ht="27.75" customHeight="1" thickBot="1">
      <c r="A11" s="178"/>
      <c r="B11" s="178"/>
      <c r="C11" s="179" t="s">
        <v>83</v>
      </c>
      <c r="D11" s="177"/>
      <c r="E11" s="180"/>
      <c r="F11" s="178"/>
      <c r="G11" s="180"/>
      <c r="H11" s="178"/>
    </row>
    <row r="12" spans="1:8" ht="27.75" customHeight="1" thickBot="1">
      <c r="A12" s="193" t="s">
        <v>186</v>
      </c>
      <c r="B12" s="177"/>
      <c r="C12" s="200" t="s">
        <v>223</v>
      </c>
      <c r="D12" s="201"/>
      <c r="E12" s="181"/>
      <c r="F12" s="178"/>
      <c r="G12" s="180"/>
      <c r="H12" s="178"/>
    </row>
    <row r="13" spans="1:8" ht="27.75" customHeight="1" thickBot="1">
      <c r="A13" s="178"/>
      <c r="B13" s="178"/>
      <c r="C13" s="178"/>
      <c r="D13" s="178"/>
      <c r="E13" s="178"/>
      <c r="F13" s="178"/>
      <c r="G13" s="179" t="s">
        <v>81</v>
      </c>
      <c r="H13" s="177"/>
    </row>
    <row r="14" spans="1:8" ht="27.75" customHeight="1" thickBot="1">
      <c r="A14" s="193" t="s">
        <v>199</v>
      </c>
      <c r="B14" s="177"/>
      <c r="C14" s="178"/>
      <c r="D14" s="178"/>
      <c r="E14" s="178"/>
      <c r="F14" s="178"/>
      <c r="G14" s="200" t="s">
        <v>225</v>
      </c>
      <c r="H14" s="201"/>
    </row>
    <row r="15" spans="1:8" ht="27.75" customHeight="1" thickBot="1">
      <c r="A15" s="178"/>
      <c r="B15" s="178"/>
      <c r="C15" s="179" t="s">
        <v>87</v>
      </c>
      <c r="D15" s="177"/>
      <c r="E15" s="178"/>
      <c r="F15" s="178"/>
      <c r="G15" s="180"/>
      <c r="H15" s="178"/>
    </row>
    <row r="16" spans="1:8" ht="27.75" customHeight="1" thickBot="1">
      <c r="A16" s="193" t="s">
        <v>82</v>
      </c>
      <c r="B16" s="177"/>
      <c r="C16" s="200" t="s">
        <v>225</v>
      </c>
      <c r="D16" s="204"/>
      <c r="E16" s="180"/>
      <c r="F16" s="178"/>
      <c r="G16" s="180"/>
      <c r="H16" s="178"/>
    </row>
    <row r="17" spans="1:8" ht="27.75" customHeight="1" thickBot="1">
      <c r="A17" s="178"/>
      <c r="B17" s="178"/>
      <c r="C17" s="178"/>
      <c r="D17" s="178"/>
      <c r="E17" s="179" t="s">
        <v>81</v>
      </c>
      <c r="F17" s="177"/>
      <c r="G17" s="180"/>
      <c r="H17" s="178"/>
    </row>
    <row r="18" spans="1:8" ht="27.75" customHeight="1" thickBot="1">
      <c r="A18" s="177" t="s">
        <v>59</v>
      </c>
      <c r="B18" s="177"/>
      <c r="C18" s="178"/>
      <c r="D18" s="178"/>
      <c r="E18" s="200" t="s">
        <v>225</v>
      </c>
      <c r="F18" s="201"/>
      <c r="G18" s="181"/>
      <c r="H18" s="178"/>
    </row>
    <row r="19" spans="1:8" ht="27.75" customHeight="1" thickBot="1">
      <c r="A19" s="178"/>
      <c r="B19" s="178"/>
      <c r="C19" s="179" t="s">
        <v>81</v>
      </c>
      <c r="D19" s="177"/>
      <c r="E19" s="180"/>
      <c r="F19" s="178"/>
      <c r="G19" s="178"/>
      <c r="H19" s="178"/>
    </row>
    <row r="20" spans="1:8" ht="27.75" customHeight="1" thickBot="1">
      <c r="A20" s="195" t="s">
        <v>191</v>
      </c>
      <c r="B20" s="177"/>
      <c r="C20" s="180"/>
      <c r="D20" s="178"/>
      <c r="E20" s="178"/>
      <c r="F20" s="178"/>
      <c r="G20" s="178"/>
      <c r="H20" s="178"/>
    </row>
    <row r="21" ht="27.75" customHeight="1"/>
    <row r="22" spans="1:7" ht="27.75" customHeight="1">
      <c r="A22" s="178" t="s">
        <v>63</v>
      </c>
      <c r="B22" s="178"/>
      <c r="F22" s="178" t="s">
        <v>64</v>
      </c>
      <c r="G22" s="178"/>
    </row>
    <row r="23" spans="1:9" ht="27.75" customHeight="1" thickBot="1">
      <c r="A23" s="179" t="s">
        <v>83</v>
      </c>
      <c r="B23" s="177"/>
      <c r="C23" s="178"/>
      <c r="D23" s="178"/>
      <c r="F23" s="177" t="s">
        <v>85</v>
      </c>
      <c r="G23" s="177"/>
      <c r="H23" s="178"/>
      <c r="I23" s="178"/>
    </row>
    <row r="24" spans="1:9" ht="27.75" customHeight="1" thickBot="1">
      <c r="A24" s="178"/>
      <c r="B24" s="178"/>
      <c r="C24" s="179" t="s">
        <v>87</v>
      </c>
      <c r="D24" s="177"/>
      <c r="F24" s="178"/>
      <c r="G24" s="178"/>
      <c r="H24" s="179" t="s">
        <v>82</v>
      </c>
      <c r="I24" s="177"/>
    </row>
    <row r="25" spans="1:9" ht="27.75" customHeight="1" thickBot="1">
      <c r="A25" s="177" t="s">
        <v>87</v>
      </c>
      <c r="B25" s="177"/>
      <c r="C25" s="200" t="s">
        <v>223</v>
      </c>
      <c r="D25" s="201"/>
      <c r="F25" s="177" t="s">
        <v>82</v>
      </c>
      <c r="G25" s="177"/>
      <c r="H25" s="200" t="s">
        <v>223</v>
      </c>
      <c r="I25" s="201"/>
    </row>
    <row r="26" spans="3:6" ht="27.75" customHeight="1">
      <c r="C26" s="181"/>
      <c r="D26" s="181"/>
      <c r="E26" s="181"/>
      <c r="F26" s="181"/>
    </row>
    <row r="27" spans="3:6" ht="27.75" customHeight="1">
      <c r="C27" s="181"/>
      <c r="D27" s="181"/>
      <c r="E27" s="181"/>
      <c r="F27" s="181"/>
    </row>
    <row r="28" spans="3:6" ht="27.75" customHeight="1">
      <c r="C28" s="181"/>
      <c r="D28" s="181"/>
      <c r="E28" s="181"/>
      <c r="F28" s="181"/>
    </row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mergeCells count="8">
    <mergeCell ref="C25:D25"/>
    <mergeCell ref="H25:I25"/>
    <mergeCell ref="G14:H14"/>
    <mergeCell ref="C16:D16"/>
    <mergeCell ref="C12:D12"/>
    <mergeCell ref="C8:D8"/>
    <mergeCell ref="E18:F18"/>
    <mergeCell ref="E10:F10"/>
  </mergeCells>
  <printOptions/>
  <pageMargins left="0.75" right="0.75" top="1" bottom="1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46" t="s">
        <v>72</v>
      </c>
      <c r="S8" s="8"/>
    </row>
    <row r="9" spans="1:19" ht="19.5" customHeight="1">
      <c r="A9" s="4" t="s">
        <v>4</v>
      </c>
      <c r="B9" s="185"/>
      <c r="C9" s="183" t="s">
        <v>81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43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3" t="s">
        <v>110</v>
      </c>
      <c r="C13" s="113" t="s">
        <v>146</v>
      </c>
      <c r="D13" s="114">
        <v>9</v>
      </c>
      <c r="E13" s="115" t="s">
        <v>21</v>
      </c>
      <c r="F13" s="116">
        <v>21</v>
      </c>
      <c r="G13" s="114">
        <v>9</v>
      </c>
      <c r="H13" s="115" t="s">
        <v>21</v>
      </c>
      <c r="I13" s="116">
        <v>21</v>
      </c>
      <c r="J13" s="114"/>
      <c r="K13" s="115" t="s">
        <v>21</v>
      </c>
      <c r="L13" s="116"/>
      <c r="M13" s="117">
        <f aca="true" t="shared" si="0" ref="M13:M19">D13+G13+J13</f>
        <v>18</v>
      </c>
      <c r="N13" s="118">
        <f aca="true" t="shared" si="1" ref="N13:N19">F13+I13+L13</f>
        <v>42</v>
      </c>
      <c r="O13" s="119">
        <f aca="true" t="shared" si="2" ref="O13:O18">IF(D13&gt;F13,1,0)+IF(G13&gt;I13,1,0)+IF(J13&gt;L13,1,0)</f>
        <v>0</v>
      </c>
      <c r="P13" s="120">
        <f aca="true" t="shared" si="3" ref="P13:P18">IF(D13&lt;F13,1,0)+IF(G13&lt;I13,1,0)+IF(J13&lt;L13,1,0)</f>
        <v>2</v>
      </c>
      <c r="Q13" s="121">
        <f>IF(O13=2,1,0)</f>
        <v>0</v>
      </c>
      <c r="R13" s="122">
        <f>IF(P13=2,1,0)</f>
        <v>1</v>
      </c>
      <c r="S13" s="196" t="s">
        <v>219</v>
      </c>
    </row>
    <row r="14" spans="1:19" ht="30" customHeight="1">
      <c r="A14" s="47" t="s">
        <v>128</v>
      </c>
      <c r="B14" s="113" t="s">
        <v>115</v>
      </c>
      <c r="C14" s="113" t="s">
        <v>147</v>
      </c>
      <c r="D14" s="123">
        <v>13</v>
      </c>
      <c r="E14" s="124" t="s">
        <v>21</v>
      </c>
      <c r="F14" s="125">
        <v>21</v>
      </c>
      <c r="G14" s="123">
        <v>14</v>
      </c>
      <c r="H14" s="124" t="s">
        <v>21</v>
      </c>
      <c r="I14" s="125">
        <v>21</v>
      </c>
      <c r="J14" s="123"/>
      <c r="K14" s="124" t="s">
        <v>21</v>
      </c>
      <c r="L14" s="125"/>
      <c r="M14" s="117">
        <f t="shared" si="0"/>
        <v>27</v>
      </c>
      <c r="N14" s="118">
        <f t="shared" si="1"/>
        <v>42</v>
      </c>
      <c r="O14" s="119">
        <f t="shared" si="2"/>
        <v>0</v>
      </c>
      <c r="P14" s="120">
        <f t="shared" si="3"/>
        <v>2</v>
      </c>
      <c r="Q14" s="126">
        <f aca="true" t="shared" si="4" ref="Q14:R19">IF(O14=2,1,0)</f>
        <v>0</v>
      </c>
      <c r="R14" s="122">
        <f t="shared" si="4"/>
        <v>1</v>
      </c>
      <c r="S14" s="196" t="s">
        <v>220</v>
      </c>
    </row>
    <row r="15" spans="1:19" ht="30" customHeight="1">
      <c r="A15" s="47" t="s">
        <v>129</v>
      </c>
      <c r="B15" s="113" t="s">
        <v>164</v>
      </c>
      <c r="C15" s="113" t="s">
        <v>148</v>
      </c>
      <c r="D15" s="123">
        <v>21</v>
      </c>
      <c r="E15" s="124" t="s">
        <v>21</v>
      </c>
      <c r="F15" s="125">
        <v>19</v>
      </c>
      <c r="G15" s="123">
        <v>21</v>
      </c>
      <c r="H15" s="124" t="s">
        <v>21</v>
      </c>
      <c r="I15" s="125">
        <v>11</v>
      </c>
      <c r="J15" s="123"/>
      <c r="K15" s="124" t="s">
        <v>21</v>
      </c>
      <c r="L15" s="125"/>
      <c r="M15" s="117">
        <f t="shared" si="0"/>
        <v>42</v>
      </c>
      <c r="N15" s="118">
        <f t="shared" si="1"/>
        <v>30</v>
      </c>
      <c r="O15" s="119">
        <f>IF(D15&gt;F15,1,0)+IF(G15&gt;I15,1,0)+IF(J15&gt;L15,1,0)</f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6" t="s">
        <v>219</v>
      </c>
    </row>
    <row r="16" spans="1:19" ht="30" customHeight="1">
      <c r="A16" s="47" t="s">
        <v>130</v>
      </c>
      <c r="B16" s="127" t="s">
        <v>165</v>
      </c>
      <c r="C16" s="127" t="s">
        <v>149</v>
      </c>
      <c r="D16" s="123">
        <v>5</v>
      </c>
      <c r="E16" s="124" t="s">
        <v>21</v>
      </c>
      <c r="F16" s="125">
        <v>21</v>
      </c>
      <c r="G16" s="123">
        <v>8</v>
      </c>
      <c r="H16" s="124" t="s">
        <v>21</v>
      </c>
      <c r="I16" s="125">
        <v>21</v>
      </c>
      <c r="J16" s="123"/>
      <c r="K16" s="124" t="s">
        <v>21</v>
      </c>
      <c r="L16" s="125"/>
      <c r="M16" s="117">
        <f t="shared" si="0"/>
        <v>13</v>
      </c>
      <c r="N16" s="118">
        <f t="shared" si="1"/>
        <v>42</v>
      </c>
      <c r="O16" s="119">
        <f>IF(D16&gt;F16,1,0)+IF(G16&gt;I16,1,0)+IF(J16&gt;L16,1,0)</f>
        <v>0</v>
      </c>
      <c r="P16" s="120">
        <f>IF(D16&lt;F16,1,0)+IF(G16&lt;I16,1,0)+IF(J16&lt;L16,1,0)</f>
        <v>2</v>
      </c>
      <c r="Q16" s="126">
        <f t="shared" si="4"/>
        <v>0</v>
      </c>
      <c r="R16" s="122">
        <f t="shared" si="4"/>
        <v>1</v>
      </c>
      <c r="S16" s="196" t="s">
        <v>220</v>
      </c>
    </row>
    <row r="17" spans="1:19" ht="30" customHeight="1">
      <c r="A17" s="47" t="s">
        <v>131</v>
      </c>
      <c r="B17" s="127" t="s">
        <v>113</v>
      </c>
      <c r="C17" s="127" t="s">
        <v>150</v>
      </c>
      <c r="D17" s="123">
        <v>6</v>
      </c>
      <c r="E17" s="124" t="s">
        <v>21</v>
      </c>
      <c r="F17" s="125">
        <v>21</v>
      </c>
      <c r="G17" s="123">
        <v>6</v>
      </c>
      <c r="H17" s="124" t="s">
        <v>21</v>
      </c>
      <c r="I17" s="125">
        <v>21</v>
      </c>
      <c r="J17" s="123"/>
      <c r="K17" s="124" t="s">
        <v>21</v>
      </c>
      <c r="L17" s="125"/>
      <c r="M17" s="117">
        <f t="shared" si="0"/>
        <v>12</v>
      </c>
      <c r="N17" s="118">
        <f t="shared" si="1"/>
        <v>42</v>
      </c>
      <c r="O17" s="119">
        <f t="shared" si="2"/>
        <v>0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6" t="s">
        <v>219</v>
      </c>
    </row>
    <row r="18" spans="1:19" ht="30" customHeight="1">
      <c r="A18" s="47" t="s">
        <v>132</v>
      </c>
      <c r="B18" s="127" t="s">
        <v>136</v>
      </c>
      <c r="C18" s="127" t="s">
        <v>151</v>
      </c>
      <c r="D18" s="123">
        <v>21</v>
      </c>
      <c r="E18" s="124" t="s">
        <v>21</v>
      </c>
      <c r="F18" s="125">
        <v>17</v>
      </c>
      <c r="G18" s="123">
        <v>21</v>
      </c>
      <c r="H18" s="124" t="s">
        <v>21</v>
      </c>
      <c r="I18" s="125">
        <v>16</v>
      </c>
      <c r="J18" s="123"/>
      <c r="K18" s="124" t="s">
        <v>21</v>
      </c>
      <c r="L18" s="125"/>
      <c r="M18" s="117">
        <f t="shared" si="0"/>
        <v>42</v>
      </c>
      <c r="N18" s="118">
        <f t="shared" si="1"/>
        <v>33</v>
      </c>
      <c r="O18" s="119">
        <f t="shared" si="2"/>
        <v>2</v>
      </c>
      <c r="P18" s="120">
        <f t="shared" si="3"/>
        <v>0</v>
      </c>
      <c r="Q18" s="126">
        <f t="shared" si="4"/>
        <v>1</v>
      </c>
      <c r="R18" s="122">
        <f t="shared" si="4"/>
        <v>0</v>
      </c>
      <c r="S18" s="196" t="s">
        <v>220</v>
      </c>
    </row>
    <row r="19" spans="1:19" ht="30" customHeight="1" thickBot="1">
      <c r="A19" s="47" t="s">
        <v>134</v>
      </c>
      <c r="B19" s="127" t="s">
        <v>166</v>
      </c>
      <c r="C19" s="127" t="s">
        <v>152</v>
      </c>
      <c r="D19" s="123">
        <v>10</v>
      </c>
      <c r="E19" s="124" t="s">
        <v>21</v>
      </c>
      <c r="F19" s="125">
        <v>21</v>
      </c>
      <c r="G19" s="123">
        <v>1</v>
      </c>
      <c r="H19" s="124" t="s">
        <v>21</v>
      </c>
      <c r="I19" s="125">
        <v>21</v>
      </c>
      <c r="J19" s="123"/>
      <c r="K19" s="124" t="s">
        <v>21</v>
      </c>
      <c r="L19" s="125"/>
      <c r="M19" s="117">
        <f t="shared" si="0"/>
        <v>11</v>
      </c>
      <c r="N19" s="118">
        <f t="shared" si="1"/>
        <v>42</v>
      </c>
      <c r="O19" s="119">
        <f>IF(D19&gt;F19,1,0)+IF(G19&gt;I19,1,0)+IF(J19&gt;L19,1,0)</f>
        <v>0</v>
      </c>
      <c r="P19" s="120">
        <f>IF(D19&lt;F19,1,0)+IF(G19&lt;I19,1,0)+IF(J19&lt;L19,1,0)</f>
        <v>2</v>
      </c>
      <c r="Q19" s="128">
        <f t="shared" si="4"/>
        <v>0</v>
      </c>
      <c r="R19" s="122">
        <f t="shared" si="4"/>
        <v>1</v>
      </c>
      <c r="S19" s="197" t="s">
        <v>219</v>
      </c>
    </row>
    <row r="20" spans="1:19" ht="34.5" customHeight="1" thickBot="1">
      <c r="A20" s="111" t="s">
        <v>10</v>
      </c>
      <c r="B20" s="205" t="str">
        <f>IF(Q20&gt;R20,C8,IF(R20&gt;Q20,C9,"remíza"))</f>
        <v>Jižní Čechy "A"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165</v>
      </c>
      <c r="N20" s="130">
        <f t="shared" si="5"/>
        <v>273</v>
      </c>
      <c r="O20" s="131">
        <f t="shared" si="5"/>
        <v>4</v>
      </c>
      <c r="P20" s="132">
        <f t="shared" si="5"/>
        <v>10</v>
      </c>
      <c r="Q20" s="131">
        <f t="shared" si="5"/>
        <v>2</v>
      </c>
      <c r="R20" s="133">
        <f t="shared" si="5"/>
        <v>5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46" t="s">
        <v>72</v>
      </c>
      <c r="S8" s="8"/>
    </row>
    <row r="9" spans="1:19" ht="19.5" customHeight="1">
      <c r="A9" s="4" t="s">
        <v>4</v>
      </c>
      <c r="B9" s="185"/>
      <c r="C9" s="183" t="s">
        <v>85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43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3" t="s">
        <v>177</v>
      </c>
      <c r="C13" s="113" t="s">
        <v>89</v>
      </c>
      <c r="D13" s="114">
        <v>21</v>
      </c>
      <c r="E13" s="115" t="s">
        <v>21</v>
      </c>
      <c r="F13" s="116">
        <v>12</v>
      </c>
      <c r="G13" s="114">
        <v>21</v>
      </c>
      <c r="H13" s="115" t="s">
        <v>21</v>
      </c>
      <c r="I13" s="116">
        <v>7</v>
      </c>
      <c r="J13" s="114"/>
      <c r="K13" s="115" t="s">
        <v>21</v>
      </c>
      <c r="L13" s="116"/>
      <c r="M13" s="117">
        <f aca="true" t="shared" si="0" ref="M13:M19">D13+G13+J13</f>
        <v>42</v>
      </c>
      <c r="N13" s="118">
        <f aca="true" t="shared" si="1" ref="N13:N19">F13+I13+L13</f>
        <v>19</v>
      </c>
      <c r="O13" s="119">
        <f aca="true" t="shared" si="2" ref="O13:O18">IF(D13&gt;F13,1,0)+IF(G13&gt;I13,1,0)+IF(J13&gt;L13,1,0)</f>
        <v>2</v>
      </c>
      <c r="P13" s="120">
        <f aca="true" t="shared" si="3" ref="P13:P18">IF(D13&lt;F13,1,0)+IF(G13&lt;I13,1,0)+IF(J13&lt;L13,1,0)</f>
        <v>0</v>
      </c>
      <c r="Q13" s="121">
        <f>IF(O13=2,1,0)</f>
        <v>1</v>
      </c>
      <c r="R13" s="122">
        <f>IF(P13=2,1,0)</f>
        <v>0</v>
      </c>
      <c r="S13" s="196" t="s">
        <v>220</v>
      </c>
    </row>
    <row r="14" spans="1:19" ht="30" customHeight="1">
      <c r="A14" s="47" t="s">
        <v>128</v>
      </c>
      <c r="B14" s="113" t="s">
        <v>148</v>
      </c>
      <c r="C14" s="113" t="s">
        <v>90</v>
      </c>
      <c r="D14" s="123">
        <v>11</v>
      </c>
      <c r="E14" s="124" t="s">
        <v>21</v>
      </c>
      <c r="F14" s="125">
        <v>21</v>
      </c>
      <c r="G14" s="123">
        <v>4</v>
      </c>
      <c r="H14" s="124" t="s">
        <v>21</v>
      </c>
      <c r="I14" s="125">
        <v>21</v>
      </c>
      <c r="J14" s="123"/>
      <c r="K14" s="124" t="s">
        <v>21</v>
      </c>
      <c r="L14" s="125"/>
      <c r="M14" s="117">
        <v>0</v>
      </c>
      <c r="N14" s="118">
        <f t="shared" si="1"/>
        <v>42</v>
      </c>
      <c r="O14" s="119">
        <v>0</v>
      </c>
      <c r="P14" s="120">
        <f t="shared" si="3"/>
        <v>2</v>
      </c>
      <c r="Q14" s="126">
        <f aca="true" t="shared" si="4" ref="Q14:R19">IF(O14=2,1,0)</f>
        <v>0</v>
      </c>
      <c r="R14" s="122">
        <f t="shared" si="4"/>
        <v>1</v>
      </c>
      <c r="S14" s="196" t="s">
        <v>218</v>
      </c>
    </row>
    <row r="15" spans="1:19" ht="30" customHeight="1">
      <c r="A15" s="47" t="s">
        <v>129</v>
      </c>
      <c r="B15" s="113" t="s">
        <v>178</v>
      </c>
      <c r="C15" s="113" t="s">
        <v>95</v>
      </c>
      <c r="D15" s="123">
        <v>8</v>
      </c>
      <c r="E15" s="124" t="s">
        <v>21</v>
      </c>
      <c r="F15" s="125">
        <v>21</v>
      </c>
      <c r="G15" s="123">
        <v>16</v>
      </c>
      <c r="H15" s="124" t="s">
        <v>21</v>
      </c>
      <c r="I15" s="125">
        <v>21</v>
      </c>
      <c r="J15" s="123"/>
      <c r="K15" s="124" t="s">
        <v>21</v>
      </c>
      <c r="L15" s="125"/>
      <c r="M15" s="117">
        <f t="shared" si="0"/>
        <v>24</v>
      </c>
      <c r="N15" s="118">
        <f t="shared" si="1"/>
        <v>42</v>
      </c>
      <c r="O15" s="119">
        <f>IF(D15&gt;F15,1,0)+IF(G15&gt;I15,1,0)+IF(J15&gt;L15,1,0)</f>
        <v>0</v>
      </c>
      <c r="P15" s="120">
        <f t="shared" si="3"/>
        <v>2</v>
      </c>
      <c r="Q15" s="126">
        <f t="shared" si="4"/>
        <v>0</v>
      </c>
      <c r="R15" s="122">
        <f t="shared" si="4"/>
        <v>1</v>
      </c>
      <c r="S15" s="196" t="s">
        <v>220</v>
      </c>
    </row>
    <row r="16" spans="1:19" ht="30" customHeight="1">
      <c r="A16" s="47" t="s">
        <v>130</v>
      </c>
      <c r="B16" s="127" t="s">
        <v>149</v>
      </c>
      <c r="C16" s="127" t="s">
        <v>94</v>
      </c>
      <c r="D16" s="123">
        <v>21</v>
      </c>
      <c r="E16" s="124" t="s">
        <v>21</v>
      </c>
      <c r="F16" s="125">
        <v>10</v>
      </c>
      <c r="G16" s="123">
        <v>21</v>
      </c>
      <c r="H16" s="124" t="s">
        <v>21</v>
      </c>
      <c r="I16" s="125">
        <v>3</v>
      </c>
      <c r="J16" s="123"/>
      <c r="K16" s="124" t="s">
        <v>21</v>
      </c>
      <c r="L16" s="125"/>
      <c r="M16" s="117">
        <f t="shared" si="0"/>
        <v>42</v>
      </c>
      <c r="N16" s="118">
        <f t="shared" si="1"/>
        <v>13</v>
      </c>
      <c r="O16" s="119">
        <f>IF(D16&gt;F16,1,0)+IF(G16&gt;I16,1,0)+IF(J16&gt;L16,1,0)</f>
        <v>2</v>
      </c>
      <c r="P16" s="120">
        <f>IF(D16&lt;F16,1,0)+IF(G16&lt;I16,1,0)+IF(J16&lt;L16,1,0)</f>
        <v>0</v>
      </c>
      <c r="Q16" s="126">
        <f t="shared" si="4"/>
        <v>1</v>
      </c>
      <c r="R16" s="122">
        <f t="shared" si="4"/>
        <v>0</v>
      </c>
      <c r="S16" s="196" t="s">
        <v>218</v>
      </c>
    </row>
    <row r="17" spans="1:19" ht="30" customHeight="1">
      <c r="A17" s="47" t="s">
        <v>131</v>
      </c>
      <c r="B17" s="127" t="s">
        <v>179</v>
      </c>
      <c r="C17" s="127" t="s">
        <v>93</v>
      </c>
      <c r="D17" s="123">
        <v>21</v>
      </c>
      <c r="E17" s="124" t="s">
        <v>21</v>
      </c>
      <c r="F17" s="125">
        <v>17</v>
      </c>
      <c r="G17" s="123">
        <v>21</v>
      </c>
      <c r="H17" s="124" t="s">
        <v>21</v>
      </c>
      <c r="I17" s="125">
        <v>19</v>
      </c>
      <c r="J17" s="123"/>
      <c r="K17" s="124" t="s">
        <v>21</v>
      </c>
      <c r="L17" s="125"/>
      <c r="M17" s="117">
        <f t="shared" si="0"/>
        <v>42</v>
      </c>
      <c r="N17" s="118">
        <f t="shared" si="1"/>
        <v>36</v>
      </c>
      <c r="O17" s="119">
        <f t="shared" si="2"/>
        <v>2</v>
      </c>
      <c r="P17" s="120">
        <f t="shared" si="3"/>
        <v>0</v>
      </c>
      <c r="Q17" s="126">
        <f t="shared" si="4"/>
        <v>1</v>
      </c>
      <c r="R17" s="122">
        <f t="shared" si="4"/>
        <v>0</v>
      </c>
      <c r="S17" s="196" t="s">
        <v>220</v>
      </c>
    </row>
    <row r="18" spans="1:19" ht="30" customHeight="1">
      <c r="A18" s="47" t="s">
        <v>132</v>
      </c>
      <c r="B18" s="194" t="s">
        <v>151</v>
      </c>
      <c r="C18" s="127" t="s">
        <v>181</v>
      </c>
      <c r="D18" s="123">
        <v>9</v>
      </c>
      <c r="E18" s="124" t="s">
        <v>21</v>
      </c>
      <c r="F18" s="125">
        <v>21</v>
      </c>
      <c r="G18" s="123">
        <v>19</v>
      </c>
      <c r="H18" s="124" t="s">
        <v>21</v>
      </c>
      <c r="I18" s="125">
        <v>21</v>
      </c>
      <c r="J18" s="123"/>
      <c r="K18" s="124" t="s">
        <v>21</v>
      </c>
      <c r="L18" s="125"/>
      <c r="M18" s="117">
        <f t="shared" si="0"/>
        <v>28</v>
      </c>
      <c r="N18" s="118">
        <f t="shared" si="1"/>
        <v>42</v>
      </c>
      <c r="O18" s="119">
        <f t="shared" si="2"/>
        <v>0</v>
      </c>
      <c r="P18" s="120">
        <f t="shared" si="3"/>
        <v>2</v>
      </c>
      <c r="Q18" s="126">
        <f t="shared" si="4"/>
        <v>0</v>
      </c>
      <c r="R18" s="122">
        <f t="shared" si="4"/>
        <v>1</v>
      </c>
      <c r="S18" s="196" t="s">
        <v>218</v>
      </c>
    </row>
    <row r="19" spans="1:19" ht="30" customHeight="1" thickBot="1">
      <c r="A19" s="47" t="s">
        <v>134</v>
      </c>
      <c r="B19" s="127" t="s">
        <v>180</v>
      </c>
      <c r="C19" s="127" t="s">
        <v>91</v>
      </c>
      <c r="D19" s="123">
        <v>21</v>
      </c>
      <c r="E19" s="124" t="s">
        <v>21</v>
      </c>
      <c r="F19" s="125">
        <v>11</v>
      </c>
      <c r="G19" s="123">
        <v>21</v>
      </c>
      <c r="H19" s="124" t="s">
        <v>21</v>
      </c>
      <c r="I19" s="125">
        <v>9</v>
      </c>
      <c r="J19" s="123"/>
      <c r="K19" s="124" t="s">
        <v>21</v>
      </c>
      <c r="L19" s="125"/>
      <c r="M19" s="117">
        <f t="shared" si="0"/>
        <v>42</v>
      </c>
      <c r="N19" s="118">
        <f t="shared" si="1"/>
        <v>20</v>
      </c>
      <c r="O19" s="119">
        <f>IF(D19&gt;F19,1,0)+IF(G19&gt;I19,1,0)+IF(J19&gt;L19,1,0)</f>
        <v>2</v>
      </c>
      <c r="P19" s="120">
        <f>IF(D19&lt;F19,1,0)+IF(G19&lt;I19,1,0)+IF(J19&lt;L19,1,0)</f>
        <v>0</v>
      </c>
      <c r="Q19" s="128">
        <f t="shared" si="4"/>
        <v>1</v>
      </c>
      <c r="R19" s="122">
        <f t="shared" si="4"/>
        <v>0</v>
      </c>
      <c r="S19" s="197" t="s">
        <v>220</v>
      </c>
    </row>
    <row r="20" spans="1:19" ht="34.5" customHeight="1" thickBot="1">
      <c r="A20" s="111" t="s">
        <v>10</v>
      </c>
      <c r="B20" s="205" t="str">
        <f>IF(Q20&gt;R20,C8,IF(R20&gt;Q20,C9,"remíza"))</f>
        <v>Jižní Čechy "A"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220</v>
      </c>
      <c r="N20" s="130">
        <f t="shared" si="5"/>
        <v>214</v>
      </c>
      <c r="O20" s="131">
        <f t="shared" si="5"/>
        <v>8</v>
      </c>
      <c r="P20" s="132">
        <f t="shared" si="5"/>
        <v>6</v>
      </c>
      <c r="Q20" s="131">
        <f t="shared" si="5"/>
        <v>4</v>
      </c>
      <c r="R20" s="133">
        <f t="shared" si="5"/>
        <v>3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J21" sqref="J21:J22"/>
    </sheetView>
  </sheetViews>
  <sheetFormatPr defaultColWidth="8.875" defaultRowHeight="12.75"/>
  <cols>
    <col min="1" max="1" width="2.75390625" style="0" customWidth="1"/>
    <col min="2" max="2" width="4.00390625" style="36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09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"/>
      <c r="Y2" s="3"/>
    </row>
    <row r="3" spans="1:25" ht="23.25">
      <c r="A3" s="3"/>
      <c r="B3" s="37" t="s">
        <v>75</v>
      </c>
      <c r="C3" s="110"/>
      <c r="D3" s="37"/>
      <c r="E3" s="37"/>
      <c r="F3" s="36"/>
      <c r="G3" s="36"/>
      <c r="H3" s="36"/>
      <c r="I3" s="37"/>
      <c r="J3" s="37"/>
      <c r="K3" s="37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6" customFormat="1" ht="30" customHeight="1" thickBot="1" thickTop="1">
      <c r="B5" s="38"/>
      <c r="C5" s="39" t="s">
        <v>41</v>
      </c>
      <c r="D5" s="243">
        <v>1</v>
      </c>
      <c r="E5" s="244"/>
      <c r="F5" s="245"/>
      <c r="G5" s="246">
        <v>2</v>
      </c>
      <c r="H5" s="244"/>
      <c r="I5" s="245"/>
      <c r="J5" s="246">
        <v>3</v>
      </c>
      <c r="K5" s="244"/>
      <c r="L5" s="245"/>
      <c r="M5" s="247" t="s">
        <v>31</v>
      </c>
      <c r="N5" s="248"/>
      <c r="O5" s="249"/>
      <c r="P5" s="248" t="s">
        <v>29</v>
      </c>
      <c r="Q5" s="248"/>
      <c r="R5" s="249"/>
      <c r="S5" s="250" t="s">
        <v>30</v>
      </c>
      <c r="T5" s="248"/>
      <c r="U5" s="249"/>
      <c r="V5" s="40" t="s">
        <v>22</v>
      </c>
      <c r="W5" s="41" t="s">
        <v>23</v>
      </c>
    </row>
    <row r="6" spans="1:25" ht="19.5" customHeight="1">
      <c r="A6" s="3"/>
      <c r="B6" s="224">
        <v>1</v>
      </c>
      <c r="C6" s="42"/>
      <c r="D6" s="90"/>
      <c r="E6" s="91"/>
      <c r="F6" s="92"/>
      <c r="G6" s="81">
        <f>'C_1-2'!Q20</f>
        <v>4</v>
      </c>
      <c r="H6" s="82" t="s">
        <v>21</v>
      </c>
      <c r="I6" s="52">
        <f>'C_1-2'!R20</f>
        <v>3</v>
      </c>
      <c r="J6" s="81">
        <f>'C_3-1'!R20</f>
        <v>5</v>
      </c>
      <c r="K6" s="82" t="s">
        <v>21</v>
      </c>
      <c r="L6" s="52">
        <f>'C_3-1'!Q20</f>
        <v>2</v>
      </c>
      <c r="M6" s="76"/>
      <c r="N6" s="56"/>
      <c r="O6" s="71"/>
      <c r="P6" s="57"/>
      <c r="Q6" s="56"/>
      <c r="R6" s="58"/>
      <c r="S6" s="55">
        <f>G6+J6</f>
        <v>9</v>
      </c>
      <c r="T6" s="59" t="s">
        <v>21</v>
      </c>
      <c r="U6" s="71">
        <f>I6+L6</f>
        <v>5</v>
      </c>
      <c r="V6" s="227">
        <v>2</v>
      </c>
      <c r="W6" s="239" t="s">
        <v>48</v>
      </c>
      <c r="X6" s="3"/>
      <c r="Y6" s="3"/>
    </row>
    <row r="7" spans="1:25" ht="19.5" customHeight="1">
      <c r="A7" s="3"/>
      <c r="B7" s="225"/>
      <c r="C7" s="43" t="s">
        <v>82</v>
      </c>
      <c r="D7" s="93"/>
      <c r="E7" s="94"/>
      <c r="F7" s="95"/>
      <c r="G7" s="84">
        <f>'C_1-2'!O20</f>
        <v>8</v>
      </c>
      <c r="H7" s="85" t="s">
        <v>21</v>
      </c>
      <c r="I7" s="53">
        <f>'C_1-2'!P20</f>
        <v>7</v>
      </c>
      <c r="J7" s="84">
        <f>'C_3-1'!P20</f>
        <v>11</v>
      </c>
      <c r="K7" s="85" t="s">
        <v>21</v>
      </c>
      <c r="L7" s="53">
        <f>'C_3-1'!O20</f>
        <v>4</v>
      </c>
      <c r="M7" s="73"/>
      <c r="N7" s="60"/>
      <c r="O7" s="63"/>
      <c r="P7" s="61">
        <f>G7+J7</f>
        <v>19</v>
      </c>
      <c r="Q7" s="62" t="s">
        <v>21</v>
      </c>
      <c r="R7" s="63">
        <f>I7+L7</f>
        <v>11</v>
      </c>
      <c r="S7" s="64"/>
      <c r="T7" s="65"/>
      <c r="U7" s="106"/>
      <c r="V7" s="228"/>
      <c r="W7" s="240"/>
      <c r="X7" s="3"/>
      <c r="Y7" s="3"/>
    </row>
    <row r="8" spans="1:25" ht="19.5" customHeight="1" thickBot="1">
      <c r="A8" s="3"/>
      <c r="B8" s="226"/>
      <c r="C8" s="44"/>
      <c r="D8" s="96"/>
      <c r="E8" s="97"/>
      <c r="F8" s="98"/>
      <c r="G8" s="87">
        <f>'C_1-2'!M20</f>
        <v>272</v>
      </c>
      <c r="H8" s="88" t="s">
        <v>21</v>
      </c>
      <c r="I8" s="54">
        <f>'C_1-2'!N20</f>
        <v>233</v>
      </c>
      <c r="J8" s="87">
        <f>'C_3-1'!N20</f>
        <v>278</v>
      </c>
      <c r="K8" s="88" t="s">
        <v>21</v>
      </c>
      <c r="L8" s="54">
        <f>'C_3-1'!M20</f>
        <v>234</v>
      </c>
      <c r="M8" s="77">
        <f>G8+J8</f>
        <v>550</v>
      </c>
      <c r="N8" s="72" t="s">
        <v>21</v>
      </c>
      <c r="O8" s="99">
        <f>I8+L8</f>
        <v>467</v>
      </c>
      <c r="P8" s="66"/>
      <c r="Q8" s="67"/>
      <c r="R8" s="68"/>
      <c r="S8" s="69"/>
      <c r="T8" s="70"/>
      <c r="U8" s="107"/>
      <c r="V8" s="229"/>
      <c r="W8" s="241"/>
      <c r="X8" s="3"/>
      <c r="Y8" s="3"/>
    </row>
    <row r="9" spans="1:25" ht="19.5" customHeight="1">
      <c r="A9" s="3"/>
      <c r="B9" s="224">
        <v>2</v>
      </c>
      <c r="C9" s="42"/>
      <c r="D9" s="100">
        <f>I6</f>
        <v>3</v>
      </c>
      <c r="E9" s="82" t="s">
        <v>21</v>
      </c>
      <c r="F9" s="83">
        <f>G6</f>
        <v>4</v>
      </c>
      <c r="G9" s="101"/>
      <c r="H9" s="91"/>
      <c r="I9" s="92"/>
      <c r="J9" s="81">
        <f>'C_2-3'!Q20</f>
        <v>5</v>
      </c>
      <c r="K9" s="82" t="s">
        <v>21</v>
      </c>
      <c r="L9" s="52">
        <f>'C_2-3'!R20</f>
        <v>2</v>
      </c>
      <c r="M9" s="76"/>
      <c r="N9" s="56"/>
      <c r="O9" s="71"/>
      <c r="P9" s="57"/>
      <c r="Q9" s="56"/>
      <c r="R9" s="58"/>
      <c r="S9" s="55">
        <f>D9+J9</f>
        <v>8</v>
      </c>
      <c r="T9" s="59" t="s">
        <v>21</v>
      </c>
      <c r="U9" s="71">
        <f>F9+L9</f>
        <v>6</v>
      </c>
      <c r="V9" s="227">
        <v>1</v>
      </c>
      <c r="W9" s="239" t="s">
        <v>49</v>
      </c>
      <c r="X9" s="3"/>
      <c r="Y9" s="3"/>
    </row>
    <row r="10" spans="1:25" ht="19.5" customHeight="1">
      <c r="A10" s="3"/>
      <c r="B10" s="225"/>
      <c r="C10" s="43" t="s">
        <v>83</v>
      </c>
      <c r="D10" s="102">
        <f>I7</f>
        <v>7</v>
      </c>
      <c r="E10" s="85" t="s">
        <v>21</v>
      </c>
      <c r="F10" s="86">
        <f>G7</f>
        <v>8</v>
      </c>
      <c r="G10" s="103"/>
      <c r="H10" s="94"/>
      <c r="I10" s="95"/>
      <c r="J10" s="84">
        <f>'C_2-3'!O20</f>
        <v>10</v>
      </c>
      <c r="K10" s="85" t="s">
        <v>21</v>
      </c>
      <c r="L10" s="53">
        <f>'C_2-3'!P20</f>
        <v>5</v>
      </c>
      <c r="M10" s="73"/>
      <c r="N10" s="60"/>
      <c r="O10" s="63"/>
      <c r="P10" s="61">
        <f>D10+J10</f>
        <v>17</v>
      </c>
      <c r="Q10" s="62" t="s">
        <v>21</v>
      </c>
      <c r="R10" s="63">
        <f>F10+L10</f>
        <v>13</v>
      </c>
      <c r="S10" s="64"/>
      <c r="T10" s="65"/>
      <c r="U10" s="106"/>
      <c r="V10" s="228"/>
      <c r="W10" s="240"/>
      <c r="X10" s="3"/>
      <c r="Y10" s="3"/>
    </row>
    <row r="11" spans="1:28" ht="19.5" customHeight="1" thickBot="1">
      <c r="A11" s="3"/>
      <c r="B11" s="226"/>
      <c r="C11" s="44"/>
      <c r="D11" s="104">
        <f>I8</f>
        <v>233</v>
      </c>
      <c r="E11" s="88" t="s">
        <v>21</v>
      </c>
      <c r="F11" s="89">
        <f>G8</f>
        <v>272</v>
      </c>
      <c r="G11" s="105"/>
      <c r="H11" s="97"/>
      <c r="I11" s="98"/>
      <c r="J11" s="87">
        <f>'C_2-3'!M20</f>
        <v>260</v>
      </c>
      <c r="K11" s="88" t="s">
        <v>21</v>
      </c>
      <c r="L11" s="54">
        <f>'C_2-3'!N20</f>
        <v>241</v>
      </c>
      <c r="M11" s="77">
        <f>D11+J11</f>
        <v>493</v>
      </c>
      <c r="N11" s="72" t="s">
        <v>21</v>
      </c>
      <c r="O11" s="99">
        <f>F11+L11</f>
        <v>513</v>
      </c>
      <c r="P11" s="66"/>
      <c r="Q11" s="67"/>
      <c r="R11" s="68"/>
      <c r="S11" s="69"/>
      <c r="T11" s="70"/>
      <c r="U11" s="107"/>
      <c r="V11" s="229"/>
      <c r="W11" s="241"/>
      <c r="X11" s="3"/>
      <c r="Y11" s="3"/>
      <c r="AA11" s="46"/>
      <c r="AB11" s="46"/>
    </row>
    <row r="12" spans="1:28" ht="19.5" customHeight="1">
      <c r="A12" s="3"/>
      <c r="B12" s="224">
        <v>3</v>
      </c>
      <c r="C12" s="42"/>
      <c r="D12" s="100">
        <f>L6</f>
        <v>2</v>
      </c>
      <c r="E12" s="82" t="s">
        <v>21</v>
      </c>
      <c r="F12" s="52">
        <f>J6</f>
        <v>5</v>
      </c>
      <c r="G12" s="81">
        <f>L9</f>
        <v>2</v>
      </c>
      <c r="H12" s="82" t="s">
        <v>21</v>
      </c>
      <c r="I12" s="83">
        <f>J9</f>
        <v>5</v>
      </c>
      <c r="J12" s="101"/>
      <c r="K12" s="91"/>
      <c r="L12" s="92"/>
      <c r="M12" s="76"/>
      <c r="N12" s="56"/>
      <c r="O12" s="71"/>
      <c r="P12" s="57"/>
      <c r="Q12" s="56"/>
      <c r="R12" s="58"/>
      <c r="S12" s="55">
        <f>D12+G12</f>
        <v>4</v>
      </c>
      <c r="T12" s="59" t="s">
        <v>21</v>
      </c>
      <c r="U12" s="71">
        <f>F12+I12</f>
        <v>10</v>
      </c>
      <c r="V12" s="227">
        <v>0</v>
      </c>
      <c r="W12" s="230" t="s">
        <v>50</v>
      </c>
      <c r="X12" s="3"/>
      <c r="Y12" s="45"/>
      <c r="AA12" s="46"/>
      <c r="AB12" s="46"/>
    </row>
    <row r="13" spans="1:28" ht="19.5" customHeight="1">
      <c r="A13" s="3"/>
      <c r="B13" s="225"/>
      <c r="C13" s="43" t="s">
        <v>84</v>
      </c>
      <c r="D13" s="102">
        <f>L7</f>
        <v>4</v>
      </c>
      <c r="E13" s="85" t="s">
        <v>21</v>
      </c>
      <c r="F13" s="53">
        <f>J7</f>
        <v>11</v>
      </c>
      <c r="G13" s="84">
        <f>L10</f>
        <v>5</v>
      </c>
      <c r="H13" s="85" t="s">
        <v>21</v>
      </c>
      <c r="I13" s="86">
        <f>J10</f>
        <v>10</v>
      </c>
      <c r="J13" s="103"/>
      <c r="K13" s="94"/>
      <c r="L13" s="95"/>
      <c r="M13" s="73"/>
      <c r="N13" s="60"/>
      <c r="O13" s="63"/>
      <c r="P13" s="61">
        <f>D13+G13</f>
        <v>9</v>
      </c>
      <c r="Q13" s="62" t="s">
        <v>21</v>
      </c>
      <c r="R13" s="63">
        <f>F13+I13</f>
        <v>21</v>
      </c>
      <c r="S13" s="64"/>
      <c r="T13" s="65"/>
      <c r="U13" s="106"/>
      <c r="V13" s="228"/>
      <c r="W13" s="231"/>
      <c r="X13" s="3"/>
      <c r="Y13" s="45"/>
      <c r="AA13" s="46"/>
      <c r="AB13" s="46"/>
    </row>
    <row r="14" spans="1:28" ht="19.5" customHeight="1" thickBot="1">
      <c r="A14" s="3"/>
      <c r="B14" s="226"/>
      <c r="C14" s="44"/>
      <c r="D14" s="104">
        <f>L8</f>
        <v>234</v>
      </c>
      <c r="E14" s="88" t="s">
        <v>21</v>
      </c>
      <c r="F14" s="54">
        <f>J8</f>
        <v>278</v>
      </c>
      <c r="G14" s="87">
        <f>L11</f>
        <v>241</v>
      </c>
      <c r="H14" s="88" t="s">
        <v>21</v>
      </c>
      <c r="I14" s="89">
        <f>J11</f>
        <v>260</v>
      </c>
      <c r="J14" s="103"/>
      <c r="K14" s="94"/>
      <c r="L14" s="95"/>
      <c r="M14" s="77">
        <f>D14+G14</f>
        <v>475</v>
      </c>
      <c r="N14" s="72" t="s">
        <v>21</v>
      </c>
      <c r="O14" s="99">
        <f>F14+I14</f>
        <v>538</v>
      </c>
      <c r="P14" s="66"/>
      <c r="Q14" s="67"/>
      <c r="R14" s="68"/>
      <c r="S14" s="69"/>
      <c r="T14" s="70"/>
      <c r="U14" s="107"/>
      <c r="V14" s="229"/>
      <c r="W14" s="232"/>
      <c r="X14" s="3"/>
      <c r="Y14" s="45"/>
      <c r="AA14" s="46"/>
      <c r="AB14" s="46"/>
    </row>
    <row r="15" spans="1:30" ht="12.75">
      <c r="A15" s="3"/>
      <c r="C15" s="3"/>
      <c r="D15" s="233" t="s">
        <v>24</v>
      </c>
      <c r="E15" s="234"/>
      <c r="F15" s="235"/>
      <c r="G15" s="236" t="s">
        <v>25</v>
      </c>
      <c r="H15" s="237"/>
      <c r="I15" s="238"/>
      <c r="J15" s="236" t="s">
        <v>26</v>
      </c>
      <c r="K15" s="237"/>
      <c r="L15" s="238"/>
      <c r="M15" s="134">
        <f>SUM(M6:M14)</f>
        <v>1518</v>
      </c>
      <c r="N15" s="134"/>
      <c r="O15" s="135">
        <f>SUM(O6:O14)</f>
        <v>1518</v>
      </c>
      <c r="P15" s="134">
        <f>SUM(P6:P14)</f>
        <v>45</v>
      </c>
      <c r="Q15" s="134"/>
      <c r="R15" s="135">
        <f>SUM(R6:R14)</f>
        <v>45</v>
      </c>
      <c r="S15" s="134">
        <f>SUM(S6:S14)</f>
        <v>21</v>
      </c>
      <c r="T15" s="134"/>
      <c r="U15" s="135">
        <f>SUM(U6:U14)</f>
        <v>21</v>
      </c>
      <c r="V15" s="3"/>
      <c r="W15" s="3"/>
      <c r="X15" s="3"/>
      <c r="Y15" s="3"/>
      <c r="AA15" s="46"/>
      <c r="AB15" s="46"/>
      <c r="AC15" s="46"/>
      <c r="AD15" s="46"/>
    </row>
    <row r="16" spans="1:30" ht="12.75">
      <c r="A16" s="3"/>
      <c r="C16" s="3" t="s">
        <v>27</v>
      </c>
      <c r="D16" s="218" t="s">
        <v>35</v>
      </c>
      <c r="E16" s="219"/>
      <c r="F16" s="220"/>
      <c r="G16" s="218" t="s">
        <v>38</v>
      </c>
      <c r="H16" s="219"/>
      <c r="I16" s="220"/>
      <c r="J16" s="218" t="s">
        <v>36</v>
      </c>
      <c r="K16" s="219"/>
      <c r="L16" s="220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26"/>
      <c r="Y16" s="3"/>
      <c r="AC16" s="46"/>
      <c r="AD16" s="46"/>
    </row>
    <row r="17" spans="1:30" ht="12.75">
      <c r="A17" s="3"/>
      <c r="C17" s="3"/>
      <c r="D17" s="221" t="s">
        <v>28</v>
      </c>
      <c r="E17" s="222"/>
      <c r="F17" s="223"/>
      <c r="G17" s="221" t="s">
        <v>39</v>
      </c>
      <c r="H17" s="222"/>
      <c r="I17" s="223"/>
      <c r="J17" s="221" t="s">
        <v>37</v>
      </c>
      <c r="K17" s="222"/>
      <c r="L17" s="223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26"/>
      <c r="Y17" s="3"/>
      <c r="AC17" s="46"/>
      <c r="AD17" s="46"/>
    </row>
    <row r="18" spans="1:30" ht="12.75">
      <c r="A18" s="3"/>
      <c r="C18" s="26"/>
      <c r="D18" s="79"/>
      <c r="E18" s="79"/>
      <c r="F18" s="79"/>
      <c r="G18" s="79"/>
      <c r="H18" s="79"/>
      <c r="I18" s="79"/>
      <c r="J18" s="78"/>
      <c r="K18" s="78"/>
      <c r="L18" s="7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26"/>
      <c r="Y18" s="3"/>
      <c r="AC18" s="46"/>
      <c r="AD18" s="46"/>
    </row>
    <row r="19" spans="1:30" ht="12.75">
      <c r="A19" s="3"/>
      <c r="C19" s="26"/>
      <c r="D19" s="78"/>
      <c r="E19" s="78"/>
      <c r="F19" s="78"/>
      <c r="G19" s="78"/>
      <c r="H19" s="78"/>
      <c r="I19" s="78"/>
      <c r="J19" s="78"/>
      <c r="K19" s="78"/>
      <c r="L19" s="7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26"/>
      <c r="Y19" s="3"/>
      <c r="AC19" s="46"/>
      <c r="AD19" s="46"/>
    </row>
    <row r="20" spans="1:30" ht="12.75">
      <c r="A20" s="3"/>
      <c r="C20" s="26"/>
      <c r="D20" s="78"/>
      <c r="E20" s="78"/>
      <c r="F20" s="78"/>
      <c r="G20" s="78"/>
      <c r="H20" s="78"/>
      <c r="I20" s="78"/>
      <c r="J20" s="78"/>
      <c r="K20" s="78"/>
      <c r="L20" s="7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3"/>
      <c r="Y20" s="3"/>
      <c r="AD20" s="46"/>
    </row>
    <row r="21" spans="1:30" ht="12.75">
      <c r="A21" s="3"/>
      <c r="C21" s="3"/>
      <c r="D21" s="78"/>
      <c r="E21" s="78"/>
      <c r="F21" s="78"/>
      <c r="G21" s="78"/>
      <c r="H21" s="78"/>
      <c r="I21" s="78"/>
      <c r="J21" s="78"/>
      <c r="K21" s="78"/>
      <c r="L21" s="78"/>
      <c r="M21" s="26"/>
      <c r="N21" s="26"/>
      <c r="O21" s="26"/>
      <c r="P21" s="26"/>
      <c r="Q21" s="26"/>
      <c r="R21" s="3"/>
      <c r="S21" s="3"/>
      <c r="T21" s="3"/>
      <c r="U21" s="3"/>
      <c r="V21" s="3"/>
      <c r="W21" s="3"/>
      <c r="X21" s="3"/>
      <c r="Y21" s="3"/>
      <c r="AD21" s="46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6"/>
      <c r="S22" s="26"/>
      <c r="T22" s="26"/>
      <c r="U22" s="3"/>
      <c r="V22" s="3"/>
      <c r="W22" s="3"/>
      <c r="X22" s="3"/>
      <c r="Y22" s="3"/>
      <c r="AD22" s="46"/>
    </row>
    <row r="23" spans="12:20" ht="12.75">
      <c r="L23" s="46"/>
      <c r="M23" s="46"/>
      <c r="N23" s="46"/>
      <c r="O23" s="46"/>
      <c r="P23" s="46"/>
      <c r="Q23" s="46"/>
      <c r="R23" s="46"/>
      <c r="S23" s="46"/>
      <c r="T23" s="46"/>
    </row>
    <row r="24" spans="28:29" ht="12.75">
      <c r="AB24" s="46"/>
      <c r="AC24" s="46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4">
      <selection activeCell="P18" sqref="P18"/>
    </sheetView>
  </sheetViews>
  <sheetFormatPr defaultColWidth="9.00390625" defaultRowHeight="12.75"/>
  <cols>
    <col min="1" max="1" width="15.875" style="3" customWidth="1"/>
    <col min="2" max="2" width="34.375" style="3" customWidth="1"/>
    <col min="3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83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46" t="s">
        <v>72</v>
      </c>
      <c r="S8" s="8"/>
    </row>
    <row r="9" spans="1:19" ht="19.5" customHeight="1">
      <c r="A9" s="4" t="s">
        <v>4</v>
      </c>
      <c r="B9" s="185"/>
      <c r="C9" s="183" t="s">
        <v>84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42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2" t="s">
        <v>116</v>
      </c>
      <c r="C13" s="113" t="s">
        <v>121</v>
      </c>
      <c r="D13" s="114">
        <v>21</v>
      </c>
      <c r="E13" s="115" t="s">
        <v>21</v>
      </c>
      <c r="F13" s="116">
        <v>9</v>
      </c>
      <c r="G13" s="114">
        <v>21</v>
      </c>
      <c r="H13" s="115" t="s">
        <v>21</v>
      </c>
      <c r="I13" s="116">
        <v>14</v>
      </c>
      <c r="J13" s="114"/>
      <c r="K13" s="115" t="s">
        <v>21</v>
      </c>
      <c r="L13" s="116"/>
      <c r="M13" s="117">
        <f aca="true" t="shared" si="0" ref="M13:M19">D13+G13+J13</f>
        <v>42</v>
      </c>
      <c r="N13" s="118">
        <f aca="true" t="shared" si="1" ref="N13:N19">F13+I13+L13</f>
        <v>23</v>
      </c>
      <c r="O13" s="119">
        <f aca="true" t="shared" si="2" ref="O13:O18">IF(D13&gt;F13,1,0)+IF(G13&gt;I13,1,0)+IF(J13&gt;L13,1,0)</f>
        <v>2</v>
      </c>
      <c r="P13" s="120">
        <f aca="true" t="shared" si="3" ref="P13:P18">IF(D13&lt;F13,1,0)+IF(G13&lt;I13,1,0)+IF(J13&lt;L13,1,0)</f>
        <v>0</v>
      </c>
      <c r="Q13" s="121">
        <f>IF(O13=2,1,0)</f>
        <v>1</v>
      </c>
      <c r="R13" s="122">
        <f>IF(P13=2,1,0)</f>
        <v>0</v>
      </c>
      <c r="S13" s="196" t="s">
        <v>221</v>
      </c>
    </row>
    <row r="14" spans="1:19" ht="30" customHeight="1">
      <c r="A14" s="47" t="s">
        <v>128</v>
      </c>
      <c r="B14" s="112" t="s">
        <v>120</v>
      </c>
      <c r="C14" s="113" t="s">
        <v>126</v>
      </c>
      <c r="D14" s="123">
        <v>21</v>
      </c>
      <c r="E14" s="124" t="s">
        <v>21</v>
      </c>
      <c r="F14" s="125">
        <v>16</v>
      </c>
      <c r="G14" s="123">
        <v>21</v>
      </c>
      <c r="H14" s="124" t="s">
        <v>21</v>
      </c>
      <c r="I14" s="125">
        <v>14</v>
      </c>
      <c r="J14" s="123"/>
      <c r="K14" s="124" t="s">
        <v>21</v>
      </c>
      <c r="L14" s="125"/>
      <c r="M14" s="117">
        <f t="shared" si="0"/>
        <v>42</v>
      </c>
      <c r="N14" s="118">
        <f t="shared" si="1"/>
        <v>30</v>
      </c>
      <c r="O14" s="119">
        <f t="shared" si="2"/>
        <v>2</v>
      </c>
      <c r="P14" s="120">
        <f t="shared" si="3"/>
        <v>0</v>
      </c>
      <c r="Q14" s="126">
        <f aca="true" t="shared" si="4" ref="Q14:R19">IF(O14=2,1,0)</f>
        <v>1</v>
      </c>
      <c r="R14" s="122">
        <f t="shared" si="4"/>
        <v>0</v>
      </c>
      <c r="S14" s="196" t="s">
        <v>220</v>
      </c>
    </row>
    <row r="15" spans="1:19" ht="30" customHeight="1">
      <c r="A15" s="47" t="s">
        <v>129</v>
      </c>
      <c r="B15" s="112" t="s">
        <v>119</v>
      </c>
      <c r="C15" s="113" t="s">
        <v>125</v>
      </c>
      <c r="D15" s="123">
        <v>21</v>
      </c>
      <c r="E15" s="124" t="s">
        <v>21</v>
      </c>
      <c r="F15" s="125">
        <v>18</v>
      </c>
      <c r="G15" s="123">
        <v>21</v>
      </c>
      <c r="H15" s="124" t="s">
        <v>21</v>
      </c>
      <c r="I15" s="125">
        <v>14</v>
      </c>
      <c r="J15" s="123"/>
      <c r="K15" s="124" t="s">
        <v>21</v>
      </c>
      <c r="L15" s="125"/>
      <c r="M15" s="117">
        <f t="shared" si="0"/>
        <v>42</v>
      </c>
      <c r="N15" s="118">
        <f t="shared" si="1"/>
        <v>32</v>
      </c>
      <c r="O15" s="119">
        <f>IF(D15&gt;F15,1,0)+IF(G15&gt;I15,1,0)+IF(J15&gt;L15,1,0)</f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6" t="s">
        <v>221</v>
      </c>
    </row>
    <row r="16" spans="1:19" ht="30" customHeight="1">
      <c r="A16" s="47" t="s">
        <v>130</v>
      </c>
      <c r="B16" s="127" t="s">
        <v>118</v>
      </c>
      <c r="C16" s="127" t="s">
        <v>124</v>
      </c>
      <c r="D16" s="123">
        <v>8</v>
      </c>
      <c r="E16" s="124" t="s">
        <v>21</v>
      </c>
      <c r="F16" s="125">
        <v>21</v>
      </c>
      <c r="G16" s="123">
        <v>4</v>
      </c>
      <c r="H16" s="124" t="s">
        <v>21</v>
      </c>
      <c r="I16" s="125">
        <v>21</v>
      </c>
      <c r="J16" s="123"/>
      <c r="K16" s="124" t="s">
        <v>21</v>
      </c>
      <c r="L16" s="125"/>
      <c r="M16" s="117">
        <f t="shared" si="0"/>
        <v>12</v>
      </c>
      <c r="N16" s="118">
        <f t="shared" si="1"/>
        <v>42</v>
      </c>
      <c r="O16" s="119">
        <f>IF(D16&gt;F16,1,0)+IF(G16&gt;I16,1,0)+IF(J16&gt;L16,1,0)</f>
        <v>0</v>
      </c>
      <c r="P16" s="120">
        <f>IF(D16&lt;F16,1,0)+IF(G16&lt;I16,1,0)+IF(J16&lt;L16,1,0)</f>
        <v>2</v>
      </c>
      <c r="Q16" s="126">
        <f t="shared" si="4"/>
        <v>0</v>
      </c>
      <c r="R16" s="122">
        <f t="shared" si="4"/>
        <v>1</v>
      </c>
      <c r="S16" s="196" t="s">
        <v>220</v>
      </c>
    </row>
    <row r="17" spans="1:19" ht="30" customHeight="1">
      <c r="A17" s="47" t="s">
        <v>131</v>
      </c>
      <c r="B17" s="127" t="s">
        <v>137</v>
      </c>
      <c r="C17" s="127" t="s">
        <v>138</v>
      </c>
      <c r="D17" s="123">
        <v>12</v>
      </c>
      <c r="E17" s="124" t="s">
        <v>21</v>
      </c>
      <c r="F17" s="125">
        <v>21</v>
      </c>
      <c r="G17" s="123">
        <v>8</v>
      </c>
      <c r="H17" s="124" t="s">
        <v>21</v>
      </c>
      <c r="I17" s="125">
        <v>21</v>
      </c>
      <c r="J17" s="123"/>
      <c r="K17" s="124" t="s">
        <v>21</v>
      </c>
      <c r="L17" s="125"/>
      <c r="M17" s="117">
        <f t="shared" si="0"/>
        <v>20</v>
      </c>
      <c r="N17" s="118">
        <f t="shared" si="1"/>
        <v>42</v>
      </c>
      <c r="O17" s="119">
        <f t="shared" si="2"/>
        <v>0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6" t="s">
        <v>221</v>
      </c>
    </row>
    <row r="18" spans="1:19" ht="30" customHeight="1">
      <c r="A18" s="47" t="s">
        <v>132</v>
      </c>
      <c r="B18" s="127" t="s">
        <v>117</v>
      </c>
      <c r="C18" s="127" t="s">
        <v>123</v>
      </c>
      <c r="D18" s="123">
        <v>21</v>
      </c>
      <c r="E18" s="124" t="s">
        <v>21</v>
      </c>
      <c r="F18" s="125">
        <v>9</v>
      </c>
      <c r="G18" s="123">
        <v>21</v>
      </c>
      <c r="H18" s="124" t="s">
        <v>21</v>
      </c>
      <c r="I18" s="125">
        <v>7</v>
      </c>
      <c r="J18" s="123"/>
      <c r="K18" s="124" t="s">
        <v>21</v>
      </c>
      <c r="L18" s="125"/>
      <c r="M18" s="117">
        <f t="shared" si="0"/>
        <v>42</v>
      </c>
      <c r="N18" s="118">
        <f t="shared" si="1"/>
        <v>16</v>
      </c>
      <c r="O18" s="119">
        <f t="shared" si="2"/>
        <v>2</v>
      </c>
      <c r="P18" s="120">
        <f t="shared" si="3"/>
        <v>0</v>
      </c>
      <c r="Q18" s="126">
        <f t="shared" si="4"/>
        <v>1</v>
      </c>
      <c r="R18" s="122">
        <f t="shared" si="4"/>
        <v>0</v>
      </c>
      <c r="S18" s="196" t="s">
        <v>220</v>
      </c>
    </row>
    <row r="19" spans="1:19" ht="30" customHeight="1" thickBot="1">
      <c r="A19" s="47" t="s">
        <v>134</v>
      </c>
      <c r="B19" s="127" t="s">
        <v>127</v>
      </c>
      <c r="C19" s="127" t="s">
        <v>122</v>
      </c>
      <c r="D19" s="123">
        <v>21</v>
      </c>
      <c r="E19" s="124" t="s">
        <v>21</v>
      </c>
      <c r="F19" s="125">
        <v>15</v>
      </c>
      <c r="G19" s="123">
        <v>17</v>
      </c>
      <c r="H19" s="124" t="s">
        <v>21</v>
      </c>
      <c r="I19" s="125">
        <v>21</v>
      </c>
      <c r="J19" s="123">
        <v>22</v>
      </c>
      <c r="K19" s="124" t="s">
        <v>21</v>
      </c>
      <c r="L19" s="125">
        <v>20</v>
      </c>
      <c r="M19" s="117">
        <f t="shared" si="0"/>
        <v>60</v>
      </c>
      <c r="N19" s="118">
        <f t="shared" si="1"/>
        <v>56</v>
      </c>
      <c r="O19" s="119">
        <f>IF(D19&gt;F19,1,0)+IF(G19&gt;I19,1,0)+IF(J19&gt;L19,1,0)</f>
        <v>2</v>
      </c>
      <c r="P19" s="120">
        <f>IF(D19&lt;F19,1,0)+IF(G19&lt;I19,1,0)+IF(J19&lt;L19,1,0)</f>
        <v>1</v>
      </c>
      <c r="Q19" s="128">
        <f t="shared" si="4"/>
        <v>1</v>
      </c>
      <c r="R19" s="122">
        <f t="shared" si="4"/>
        <v>0</v>
      </c>
      <c r="S19" s="197" t="s">
        <v>221</v>
      </c>
    </row>
    <row r="20" spans="1:19" ht="34.5" customHeight="1" thickBot="1">
      <c r="A20" s="111" t="s">
        <v>10</v>
      </c>
      <c r="B20" s="205" t="str">
        <f>IF(Q20&gt;R20,C8,IF(R20&gt;Q20,C9,"remíza"))</f>
        <v>Jižní Morava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260</v>
      </c>
      <c r="N20" s="130">
        <f t="shared" si="5"/>
        <v>241</v>
      </c>
      <c r="O20" s="131">
        <f t="shared" si="5"/>
        <v>10</v>
      </c>
      <c r="P20" s="132">
        <f t="shared" si="5"/>
        <v>5</v>
      </c>
      <c r="Q20" s="131">
        <f t="shared" si="5"/>
        <v>5</v>
      </c>
      <c r="R20" s="133">
        <f t="shared" si="5"/>
        <v>2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4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U14" sqref="U14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46" t="s">
        <v>72</v>
      </c>
      <c r="S8" s="8"/>
    </row>
    <row r="9" spans="1:19" ht="19.5" customHeight="1">
      <c r="A9" s="4" t="s">
        <v>4</v>
      </c>
      <c r="B9" s="185"/>
      <c r="C9" s="183" t="s">
        <v>82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42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2" t="s">
        <v>160</v>
      </c>
      <c r="C13" s="113" t="s">
        <v>153</v>
      </c>
      <c r="D13" s="114">
        <v>15</v>
      </c>
      <c r="E13" s="115" t="s">
        <v>21</v>
      </c>
      <c r="F13" s="116">
        <v>21</v>
      </c>
      <c r="G13" s="114">
        <v>12</v>
      </c>
      <c r="H13" s="115" t="s">
        <v>21</v>
      </c>
      <c r="I13" s="116">
        <v>21</v>
      </c>
      <c r="J13" s="114"/>
      <c r="K13" s="115" t="s">
        <v>21</v>
      </c>
      <c r="L13" s="116"/>
      <c r="M13" s="117">
        <f aca="true" t="shared" si="0" ref="M13:M19">D13+G13+J13</f>
        <v>27</v>
      </c>
      <c r="N13" s="118">
        <f aca="true" t="shared" si="1" ref="N13:N19">F13+I13+L13</f>
        <v>42</v>
      </c>
      <c r="O13" s="119">
        <f aca="true" t="shared" si="2" ref="O13:O18">IF(D13&gt;F13,1,0)+IF(G13&gt;I13,1,0)+IF(J13&gt;L13,1,0)</f>
        <v>0</v>
      </c>
      <c r="P13" s="120">
        <f aca="true" t="shared" si="3" ref="P13:P18">IF(D13&lt;F13,1,0)+IF(G13&lt;I13,1,0)+IF(J13&lt;L13,1,0)</f>
        <v>2</v>
      </c>
      <c r="Q13" s="121">
        <f>IF(O13=2,1,0)</f>
        <v>0</v>
      </c>
      <c r="R13" s="122">
        <f>IF(P13=2,1,0)</f>
        <v>1</v>
      </c>
      <c r="S13" s="196" t="s">
        <v>220</v>
      </c>
    </row>
    <row r="14" spans="1:19" ht="30" customHeight="1">
      <c r="A14" s="47" t="s">
        <v>128</v>
      </c>
      <c r="B14" s="112" t="s">
        <v>161</v>
      </c>
      <c r="C14" s="113" t="s">
        <v>154</v>
      </c>
      <c r="D14" s="123">
        <v>19</v>
      </c>
      <c r="E14" s="124" t="s">
        <v>21</v>
      </c>
      <c r="F14" s="125">
        <v>21</v>
      </c>
      <c r="G14" s="123">
        <v>14</v>
      </c>
      <c r="H14" s="124" t="s">
        <v>21</v>
      </c>
      <c r="I14" s="125">
        <v>19</v>
      </c>
      <c r="J14" s="123"/>
      <c r="K14" s="124" t="s">
        <v>21</v>
      </c>
      <c r="L14" s="125"/>
      <c r="M14" s="117">
        <f t="shared" si="0"/>
        <v>33</v>
      </c>
      <c r="N14" s="118">
        <f t="shared" si="1"/>
        <v>40</v>
      </c>
      <c r="O14" s="119">
        <f t="shared" si="2"/>
        <v>0</v>
      </c>
      <c r="P14" s="120">
        <f t="shared" si="3"/>
        <v>2</v>
      </c>
      <c r="Q14" s="126">
        <f aca="true" t="shared" si="4" ref="Q14:R19">IF(O14=2,1,0)</f>
        <v>0</v>
      </c>
      <c r="R14" s="122">
        <f t="shared" si="4"/>
        <v>1</v>
      </c>
      <c r="S14" s="196" t="s">
        <v>222</v>
      </c>
    </row>
    <row r="15" spans="1:19" ht="30" customHeight="1">
      <c r="A15" s="47" t="s">
        <v>129</v>
      </c>
      <c r="B15" s="112" t="s">
        <v>126</v>
      </c>
      <c r="C15" s="113" t="s">
        <v>155</v>
      </c>
      <c r="D15" s="123">
        <v>14</v>
      </c>
      <c r="E15" s="124" t="s">
        <v>21</v>
      </c>
      <c r="F15" s="125">
        <v>21</v>
      </c>
      <c r="G15" s="123">
        <v>7</v>
      </c>
      <c r="H15" s="124" t="s">
        <v>21</v>
      </c>
      <c r="I15" s="125">
        <v>21</v>
      </c>
      <c r="J15" s="123"/>
      <c r="K15" s="124" t="s">
        <v>21</v>
      </c>
      <c r="L15" s="125"/>
      <c r="M15" s="117">
        <f t="shared" si="0"/>
        <v>21</v>
      </c>
      <c r="N15" s="118">
        <f t="shared" si="1"/>
        <v>42</v>
      </c>
      <c r="O15" s="119">
        <f>IF(D15&gt;F15,1,0)+IF(G15&gt;I15,1,0)+IF(J15&gt;L15,1,0)</f>
        <v>0</v>
      </c>
      <c r="P15" s="120">
        <f t="shared" si="3"/>
        <v>2</v>
      </c>
      <c r="Q15" s="126">
        <f t="shared" si="4"/>
        <v>0</v>
      </c>
      <c r="R15" s="122">
        <f t="shared" si="4"/>
        <v>1</v>
      </c>
      <c r="S15" s="196" t="s">
        <v>220</v>
      </c>
    </row>
    <row r="16" spans="1:19" ht="30" customHeight="1">
      <c r="A16" s="47" t="s">
        <v>130</v>
      </c>
      <c r="B16" s="127" t="s">
        <v>124</v>
      </c>
      <c r="C16" s="127" t="s">
        <v>156</v>
      </c>
      <c r="D16" s="123">
        <v>9</v>
      </c>
      <c r="E16" s="124" t="s">
        <v>21</v>
      </c>
      <c r="F16" s="125">
        <v>21</v>
      </c>
      <c r="G16" s="123">
        <v>26</v>
      </c>
      <c r="H16" s="124" t="s">
        <v>21</v>
      </c>
      <c r="I16" s="125">
        <v>24</v>
      </c>
      <c r="J16" s="123">
        <v>21</v>
      </c>
      <c r="K16" s="124" t="s">
        <v>21</v>
      </c>
      <c r="L16" s="125">
        <v>13</v>
      </c>
      <c r="M16" s="117">
        <f t="shared" si="0"/>
        <v>56</v>
      </c>
      <c r="N16" s="118">
        <f t="shared" si="1"/>
        <v>58</v>
      </c>
      <c r="O16" s="119">
        <f>IF(D16&gt;F16,1,0)+IF(G16&gt;I16,1,0)+IF(J16&gt;L16,1,0)</f>
        <v>2</v>
      </c>
      <c r="P16" s="120">
        <f>IF(D16&lt;F16,1,0)+IF(G16&lt;I16,1,0)+IF(J16&lt;L16,1,0)</f>
        <v>1</v>
      </c>
      <c r="Q16" s="126">
        <f t="shared" si="4"/>
        <v>1</v>
      </c>
      <c r="R16" s="122">
        <f t="shared" si="4"/>
        <v>0</v>
      </c>
      <c r="S16" s="196" t="s">
        <v>222</v>
      </c>
    </row>
    <row r="17" spans="1:19" ht="30" customHeight="1">
      <c r="A17" s="47" t="s">
        <v>131</v>
      </c>
      <c r="B17" s="127" t="s">
        <v>138</v>
      </c>
      <c r="C17" s="127" t="s">
        <v>157</v>
      </c>
      <c r="D17" s="123">
        <v>21</v>
      </c>
      <c r="E17" s="124" t="s">
        <v>21</v>
      </c>
      <c r="F17" s="125">
        <v>6</v>
      </c>
      <c r="G17" s="123">
        <v>21</v>
      </c>
      <c r="H17" s="124" t="s">
        <v>21</v>
      </c>
      <c r="I17" s="125">
        <v>6</v>
      </c>
      <c r="J17" s="123"/>
      <c r="K17" s="124" t="s">
        <v>21</v>
      </c>
      <c r="L17" s="125"/>
      <c r="M17" s="117">
        <f t="shared" si="0"/>
        <v>42</v>
      </c>
      <c r="N17" s="118">
        <f t="shared" si="1"/>
        <v>12</v>
      </c>
      <c r="O17" s="119">
        <f t="shared" si="2"/>
        <v>2</v>
      </c>
      <c r="P17" s="120">
        <f t="shared" si="3"/>
        <v>0</v>
      </c>
      <c r="Q17" s="126">
        <f t="shared" si="4"/>
        <v>1</v>
      </c>
      <c r="R17" s="122">
        <f t="shared" si="4"/>
        <v>0</v>
      </c>
      <c r="S17" s="196" t="s">
        <v>220</v>
      </c>
    </row>
    <row r="18" spans="1:19" ht="30" customHeight="1">
      <c r="A18" s="47" t="s">
        <v>132</v>
      </c>
      <c r="B18" s="127" t="s">
        <v>163</v>
      </c>
      <c r="C18" s="127" t="s">
        <v>158</v>
      </c>
      <c r="D18" s="123">
        <v>13</v>
      </c>
      <c r="E18" s="124" t="s">
        <v>21</v>
      </c>
      <c r="F18" s="125">
        <v>21</v>
      </c>
      <c r="G18" s="123">
        <v>17</v>
      </c>
      <c r="H18" s="124" t="s">
        <v>21</v>
      </c>
      <c r="I18" s="125">
        <v>21</v>
      </c>
      <c r="J18" s="123"/>
      <c r="K18" s="124" t="s">
        <v>21</v>
      </c>
      <c r="L18" s="125"/>
      <c r="M18" s="117">
        <f t="shared" si="0"/>
        <v>30</v>
      </c>
      <c r="N18" s="118">
        <f t="shared" si="1"/>
        <v>42</v>
      </c>
      <c r="O18" s="119">
        <f t="shared" si="2"/>
        <v>0</v>
      </c>
      <c r="P18" s="120">
        <f t="shared" si="3"/>
        <v>2</v>
      </c>
      <c r="Q18" s="126">
        <f t="shared" si="4"/>
        <v>0</v>
      </c>
      <c r="R18" s="122">
        <f t="shared" si="4"/>
        <v>1</v>
      </c>
      <c r="S18" s="196" t="s">
        <v>222</v>
      </c>
    </row>
    <row r="19" spans="1:19" ht="30" customHeight="1" thickBot="1">
      <c r="A19" s="47" t="s">
        <v>134</v>
      </c>
      <c r="B19" s="127" t="s">
        <v>162</v>
      </c>
      <c r="C19" s="127" t="s">
        <v>159</v>
      </c>
      <c r="D19" s="123">
        <v>17</v>
      </c>
      <c r="E19" s="124" t="s">
        <v>21</v>
      </c>
      <c r="F19" s="125">
        <v>21</v>
      </c>
      <c r="G19" s="123">
        <v>8</v>
      </c>
      <c r="H19" s="124" t="s">
        <v>21</v>
      </c>
      <c r="I19" s="125">
        <v>21</v>
      </c>
      <c r="J19" s="123"/>
      <c r="K19" s="124" t="s">
        <v>21</v>
      </c>
      <c r="L19" s="125"/>
      <c r="M19" s="117">
        <f t="shared" si="0"/>
        <v>25</v>
      </c>
      <c r="N19" s="118">
        <f t="shared" si="1"/>
        <v>42</v>
      </c>
      <c r="O19" s="119">
        <f>IF(D19&gt;F19,1,0)+IF(G19&gt;I19,1,0)+IF(J19&gt;L19,1,0)</f>
        <v>0</v>
      </c>
      <c r="P19" s="120">
        <f>IF(D19&lt;F19,1,0)+IF(G19&lt;I19,1,0)+IF(J19&lt;L19,1,0)</f>
        <v>2</v>
      </c>
      <c r="Q19" s="128">
        <f t="shared" si="4"/>
        <v>0</v>
      </c>
      <c r="R19" s="122">
        <f t="shared" si="4"/>
        <v>1</v>
      </c>
      <c r="S19" s="197" t="s">
        <v>220</v>
      </c>
    </row>
    <row r="20" spans="1:19" ht="34.5" customHeight="1" thickBot="1">
      <c r="A20" s="111" t="s">
        <v>10</v>
      </c>
      <c r="B20" s="205" t="str">
        <f>IF(Q20&gt;R20,C8,IF(R20&gt;Q20,C9,"remíza"))</f>
        <v>Severní Morava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234</v>
      </c>
      <c r="N20" s="130">
        <f t="shared" si="5"/>
        <v>278</v>
      </c>
      <c r="O20" s="131">
        <f t="shared" si="5"/>
        <v>4</v>
      </c>
      <c r="P20" s="132">
        <f t="shared" si="5"/>
        <v>11</v>
      </c>
      <c r="Q20" s="131">
        <f t="shared" si="5"/>
        <v>2</v>
      </c>
      <c r="R20" s="133">
        <f t="shared" si="5"/>
        <v>5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N22" sqref="N22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30"/>
      <c r="C7" s="147" t="s">
        <v>74</v>
      </c>
      <c r="D7" s="30"/>
      <c r="E7" s="30"/>
      <c r="F7" s="30"/>
      <c r="G7" s="30"/>
      <c r="H7" s="30"/>
      <c r="I7" s="30"/>
      <c r="J7" s="31"/>
      <c r="K7" s="31"/>
      <c r="L7" s="31"/>
      <c r="M7" s="30"/>
      <c r="N7" s="30"/>
      <c r="O7" s="30"/>
      <c r="P7" s="30"/>
      <c r="Q7" s="30"/>
      <c r="R7" s="30"/>
      <c r="S7" s="32"/>
    </row>
    <row r="8" spans="1:19" ht="19.5" customHeight="1" thickTop="1">
      <c r="A8" s="4" t="s">
        <v>3</v>
      </c>
      <c r="B8" s="5"/>
      <c r="C8" s="183" t="s">
        <v>82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3" t="s">
        <v>17</v>
      </c>
      <c r="Q8" s="34"/>
      <c r="R8" s="146" t="s">
        <v>72</v>
      </c>
      <c r="S8" s="8"/>
    </row>
    <row r="9" spans="1:19" ht="19.5" customHeight="1">
      <c r="A9" s="4" t="s">
        <v>4</v>
      </c>
      <c r="B9" s="185"/>
      <c r="C9" s="183" t="s">
        <v>83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5" t="s">
        <v>2</v>
      </c>
      <c r="Q9" s="9"/>
      <c r="R9" s="7" t="s">
        <v>32</v>
      </c>
      <c r="S9" s="8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208" t="s">
        <v>42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0" t="s">
        <v>135</v>
      </c>
      <c r="B13" s="113" t="s">
        <v>187</v>
      </c>
      <c r="C13" s="113" t="s">
        <v>182</v>
      </c>
      <c r="D13" s="114">
        <v>10</v>
      </c>
      <c r="E13" s="115" t="s">
        <v>21</v>
      </c>
      <c r="F13" s="116">
        <v>21</v>
      </c>
      <c r="G13" s="114">
        <v>16</v>
      </c>
      <c r="H13" s="115" t="s">
        <v>21</v>
      </c>
      <c r="I13" s="116">
        <v>21</v>
      </c>
      <c r="J13" s="114"/>
      <c r="K13" s="115" t="s">
        <v>21</v>
      </c>
      <c r="L13" s="116"/>
      <c r="M13" s="117">
        <f aca="true" t="shared" si="0" ref="M13:M19">D13+G13+J13</f>
        <v>26</v>
      </c>
      <c r="N13" s="118">
        <f aca="true" t="shared" si="1" ref="N13:N19">F13+I13+L13</f>
        <v>42</v>
      </c>
      <c r="O13" s="119">
        <f aca="true" t="shared" si="2" ref="O13:O18">IF(D13&gt;F13,1,0)+IF(G13&gt;I13,1,0)+IF(J13&gt;L13,1,0)</f>
        <v>0</v>
      </c>
      <c r="P13" s="120">
        <f aca="true" t="shared" si="3" ref="P13:P18">IF(D13&lt;F13,1,0)+IF(G13&lt;I13,1,0)+IF(J13&lt;L13,1,0)</f>
        <v>2</v>
      </c>
      <c r="Q13" s="121">
        <f>IF(O13=2,1,0)</f>
        <v>0</v>
      </c>
      <c r="R13" s="122">
        <f>IF(P13=2,1,0)</f>
        <v>1</v>
      </c>
      <c r="S13" s="196" t="s">
        <v>222</v>
      </c>
    </row>
    <row r="14" spans="1:19" ht="30" customHeight="1">
      <c r="A14" s="47" t="s">
        <v>128</v>
      </c>
      <c r="B14" s="113" t="s">
        <v>154</v>
      </c>
      <c r="C14" s="113" t="s">
        <v>183</v>
      </c>
      <c r="D14" s="123">
        <v>15</v>
      </c>
      <c r="E14" s="124" t="s">
        <v>21</v>
      </c>
      <c r="F14" s="125">
        <v>21</v>
      </c>
      <c r="G14" s="123">
        <v>13</v>
      </c>
      <c r="H14" s="124" t="s">
        <v>21</v>
      </c>
      <c r="I14" s="125">
        <v>21</v>
      </c>
      <c r="J14" s="123"/>
      <c r="K14" s="124" t="s">
        <v>21</v>
      </c>
      <c r="L14" s="125"/>
      <c r="M14" s="117">
        <f t="shared" si="0"/>
        <v>28</v>
      </c>
      <c r="N14" s="118">
        <f t="shared" si="1"/>
        <v>42</v>
      </c>
      <c r="O14" s="119">
        <f t="shared" si="2"/>
        <v>0</v>
      </c>
      <c r="P14" s="120">
        <f t="shared" si="3"/>
        <v>2</v>
      </c>
      <c r="Q14" s="126">
        <f aca="true" t="shared" si="4" ref="Q14:R19">IF(O14=2,1,0)</f>
        <v>0</v>
      </c>
      <c r="R14" s="122">
        <f t="shared" si="4"/>
        <v>1</v>
      </c>
      <c r="S14" s="196" t="s">
        <v>221</v>
      </c>
    </row>
    <row r="15" spans="1:19" ht="30" customHeight="1">
      <c r="A15" s="47" t="s">
        <v>129</v>
      </c>
      <c r="B15" s="113" t="s">
        <v>188</v>
      </c>
      <c r="C15" s="113" t="s">
        <v>119</v>
      </c>
      <c r="D15" s="123">
        <v>17</v>
      </c>
      <c r="E15" s="124" t="s">
        <v>21</v>
      </c>
      <c r="F15" s="125">
        <v>21</v>
      </c>
      <c r="G15" s="123">
        <v>15</v>
      </c>
      <c r="H15" s="124" t="s">
        <v>21</v>
      </c>
      <c r="I15" s="125">
        <v>21</v>
      </c>
      <c r="J15" s="123"/>
      <c r="K15" s="124" t="s">
        <v>21</v>
      </c>
      <c r="L15" s="125"/>
      <c r="M15" s="117">
        <f t="shared" si="0"/>
        <v>32</v>
      </c>
      <c r="N15" s="118">
        <f t="shared" si="1"/>
        <v>42</v>
      </c>
      <c r="O15" s="119">
        <f>IF(D15&gt;F15,1,0)+IF(G15&gt;I15,1,0)+IF(J15&gt;L15,1,0)</f>
        <v>0</v>
      </c>
      <c r="P15" s="120">
        <f t="shared" si="3"/>
        <v>2</v>
      </c>
      <c r="Q15" s="126">
        <f t="shared" si="4"/>
        <v>0</v>
      </c>
      <c r="R15" s="122">
        <f t="shared" si="4"/>
        <v>1</v>
      </c>
      <c r="S15" s="196" t="s">
        <v>222</v>
      </c>
    </row>
    <row r="16" spans="1:19" ht="30" customHeight="1">
      <c r="A16" s="47" t="s">
        <v>130</v>
      </c>
      <c r="B16" s="127" t="s">
        <v>156</v>
      </c>
      <c r="C16" s="127" t="s">
        <v>184</v>
      </c>
      <c r="D16" s="123">
        <v>21</v>
      </c>
      <c r="E16" s="124" t="s">
        <v>21</v>
      </c>
      <c r="F16" s="125">
        <v>11</v>
      </c>
      <c r="G16" s="123">
        <v>21</v>
      </c>
      <c r="H16" s="124" t="s">
        <v>21</v>
      </c>
      <c r="I16" s="125">
        <v>8</v>
      </c>
      <c r="J16" s="123"/>
      <c r="K16" s="124" t="s">
        <v>21</v>
      </c>
      <c r="L16" s="125"/>
      <c r="M16" s="117">
        <f t="shared" si="0"/>
        <v>42</v>
      </c>
      <c r="N16" s="118">
        <f t="shared" si="1"/>
        <v>19</v>
      </c>
      <c r="O16" s="119">
        <f>IF(D16&gt;F16,1,0)+IF(G16&gt;I16,1,0)+IF(J16&gt;L16,1,0)</f>
        <v>2</v>
      </c>
      <c r="P16" s="120">
        <f>IF(D16&lt;F16,1,0)+IF(G16&lt;I16,1,0)+IF(J16&lt;L16,1,0)</f>
        <v>0</v>
      </c>
      <c r="Q16" s="126">
        <f t="shared" si="4"/>
        <v>1</v>
      </c>
      <c r="R16" s="122">
        <f t="shared" si="4"/>
        <v>0</v>
      </c>
      <c r="S16" s="196" t="s">
        <v>221</v>
      </c>
    </row>
    <row r="17" spans="1:19" ht="30" customHeight="1">
      <c r="A17" s="47" t="s">
        <v>131</v>
      </c>
      <c r="B17" s="127" t="s">
        <v>189</v>
      </c>
      <c r="C17" s="127" t="s">
        <v>137</v>
      </c>
      <c r="D17" s="123">
        <v>21</v>
      </c>
      <c r="E17" s="124" t="s">
        <v>21</v>
      </c>
      <c r="F17" s="125">
        <v>8</v>
      </c>
      <c r="G17" s="123">
        <v>21</v>
      </c>
      <c r="H17" s="124" t="s">
        <v>21</v>
      </c>
      <c r="I17" s="125">
        <v>8</v>
      </c>
      <c r="J17" s="123"/>
      <c r="K17" s="124" t="s">
        <v>21</v>
      </c>
      <c r="L17" s="125"/>
      <c r="M17" s="117">
        <f t="shared" si="0"/>
        <v>42</v>
      </c>
      <c r="N17" s="118">
        <f t="shared" si="1"/>
        <v>16</v>
      </c>
      <c r="O17" s="119">
        <f t="shared" si="2"/>
        <v>2</v>
      </c>
      <c r="P17" s="120">
        <f t="shared" si="3"/>
        <v>0</v>
      </c>
      <c r="Q17" s="126">
        <f t="shared" si="4"/>
        <v>1</v>
      </c>
      <c r="R17" s="122">
        <f t="shared" si="4"/>
        <v>0</v>
      </c>
      <c r="S17" s="196" t="s">
        <v>222</v>
      </c>
    </row>
    <row r="18" spans="1:19" ht="30" customHeight="1">
      <c r="A18" s="47" t="s">
        <v>132</v>
      </c>
      <c r="B18" s="127" t="s">
        <v>190</v>
      </c>
      <c r="C18" s="127" t="s">
        <v>185</v>
      </c>
      <c r="D18" s="123">
        <v>18</v>
      </c>
      <c r="E18" s="124" t="s">
        <v>21</v>
      </c>
      <c r="F18" s="125">
        <v>21</v>
      </c>
      <c r="G18" s="123">
        <v>21</v>
      </c>
      <c r="H18" s="124" t="s">
        <v>21</v>
      </c>
      <c r="I18" s="125">
        <v>16</v>
      </c>
      <c r="J18" s="123">
        <v>21</v>
      </c>
      <c r="K18" s="124" t="s">
        <v>21</v>
      </c>
      <c r="L18" s="125">
        <v>15</v>
      </c>
      <c r="M18" s="117">
        <f t="shared" si="0"/>
        <v>60</v>
      </c>
      <c r="N18" s="118">
        <f t="shared" si="1"/>
        <v>52</v>
      </c>
      <c r="O18" s="119">
        <f t="shared" si="2"/>
        <v>2</v>
      </c>
      <c r="P18" s="120">
        <f t="shared" si="3"/>
        <v>1</v>
      </c>
      <c r="Q18" s="126">
        <f t="shared" si="4"/>
        <v>1</v>
      </c>
      <c r="R18" s="122">
        <f t="shared" si="4"/>
        <v>0</v>
      </c>
      <c r="S18" s="196" t="s">
        <v>221</v>
      </c>
    </row>
    <row r="19" spans="1:19" ht="30" customHeight="1" thickBot="1">
      <c r="A19" s="47" t="s">
        <v>134</v>
      </c>
      <c r="B19" s="127" t="s">
        <v>159</v>
      </c>
      <c r="C19" s="127" t="s">
        <v>127</v>
      </c>
      <c r="D19" s="123">
        <v>21</v>
      </c>
      <c r="E19" s="190" t="s">
        <v>21</v>
      </c>
      <c r="F19" s="125">
        <v>9</v>
      </c>
      <c r="G19" s="123">
        <v>21</v>
      </c>
      <c r="H19" s="124" t="s">
        <v>21</v>
      </c>
      <c r="I19" s="125">
        <v>11</v>
      </c>
      <c r="J19" s="123"/>
      <c r="K19" s="124" t="s">
        <v>21</v>
      </c>
      <c r="L19" s="125"/>
      <c r="M19" s="117">
        <f t="shared" si="0"/>
        <v>42</v>
      </c>
      <c r="N19" s="118">
        <f t="shared" si="1"/>
        <v>20</v>
      </c>
      <c r="O19" s="119">
        <f>IF(D19&gt;F19,1,0)+IF(G19&gt;I19,1,0)+IF(J19&gt;L19,1,0)</f>
        <v>2</v>
      </c>
      <c r="P19" s="120">
        <f>IF(D19&lt;F19,1,0)+IF(G19&lt;I19,1,0)+IF(J19&lt;L19,1,0)</f>
        <v>0</v>
      </c>
      <c r="Q19" s="128">
        <f t="shared" si="4"/>
        <v>1</v>
      </c>
      <c r="R19" s="122">
        <f t="shared" si="4"/>
        <v>0</v>
      </c>
      <c r="S19" s="197" t="s">
        <v>222</v>
      </c>
    </row>
    <row r="20" spans="1:19" ht="34.5" customHeight="1" thickBot="1">
      <c r="A20" s="111" t="s">
        <v>10</v>
      </c>
      <c r="B20" s="205" t="str">
        <f>IF(Q20&gt;R20,C8,IF(R20&gt;Q20,C9,"remíza"))</f>
        <v>Severní Morava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272</v>
      </c>
      <c r="N20" s="130">
        <f t="shared" si="5"/>
        <v>233</v>
      </c>
      <c r="O20" s="131">
        <f t="shared" si="5"/>
        <v>8</v>
      </c>
      <c r="P20" s="132">
        <f t="shared" si="5"/>
        <v>7</v>
      </c>
      <c r="Q20" s="131">
        <f t="shared" si="5"/>
        <v>4</v>
      </c>
      <c r="R20" s="133">
        <f t="shared" si="5"/>
        <v>3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24" t="s">
        <v>12</v>
      </c>
    </row>
    <row r="23" ht="12.75"/>
    <row r="24" spans="1:2" ht="19.5" customHeight="1">
      <c r="A24" s="25" t="s">
        <v>13</v>
      </c>
      <c r="B24" s="3" t="s">
        <v>14</v>
      </c>
    </row>
    <row r="25" spans="1:2" ht="19.5" customHeight="1">
      <c r="A25" s="23"/>
      <c r="B25" s="3" t="s">
        <v>14</v>
      </c>
    </row>
    <row r="27" spans="1:20" ht="12.75">
      <c r="A27" s="27" t="s">
        <v>15</v>
      </c>
      <c r="C27" s="26"/>
      <c r="D27" s="27" t="s">
        <v>16</v>
      </c>
      <c r="E27" s="27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3">
      <selection activeCell="M18" sqref="M18"/>
    </sheetView>
  </sheetViews>
  <sheetFormatPr defaultColWidth="9.00390625" defaultRowHeight="12.75"/>
  <cols>
    <col min="1" max="1" width="15.875" style="151" customWidth="1"/>
    <col min="2" max="3" width="32.75390625" style="151" customWidth="1"/>
    <col min="4" max="4" width="3.75390625" style="151" customWidth="1"/>
    <col min="5" max="5" width="0.875" style="151" customWidth="1"/>
    <col min="6" max="7" width="3.75390625" style="151" customWidth="1"/>
    <col min="8" max="8" width="0.875" style="151" customWidth="1"/>
    <col min="9" max="10" width="3.75390625" style="151" customWidth="1"/>
    <col min="11" max="11" width="0.875" style="151" customWidth="1"/>
    <col min="12" max="12" width="3.75390625" style="151" customWidth="1"/>
    <col min="13" max="17" width="5.75390625" style="151" customWidth="1"/>
    <col min="18" max="18" width="5.125" style="151" customWidth="1"/>
    <col min="19" max="19" width="15.00390625" style="151" customWidth="1"/>
    <col min="20" max="20" width="2.25390625" style="151" customWidth="1"/>
    <col min="21" max="16384" width="9.125" style="151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152"/>
      <c r="C7" s="147" t="s">
        <v>74</v>
      </c>
      <c r="D7" s="152"/>
      <c r="E7" s="152"/>
      <c r="F7" s="152"/>
      <c r="G7" s="152"/>
      <c r="H7" s="152"/>
      <c r="I7" s="152"/>
      <c r="J7" s="147"/>
      <c r="K7" s="147"/>
      <c r="L7" s="147"/>
      <c r="M7" s="152"/>
      <c r="N7" s="152"/>
      <c r="O7" s="152"/>
      <c r="P7" s="152"/>
      <c r="Q7" s="152"/>
      <c r="R7" s="152"/>
      <c r="S7" s="153"/>
    </row>
    <row r="8" spans="1:19" ht="19.5" customHeight="1" thickTop="1">
      <c r="A8" s="4" t="s">
        <v>3</v>
      </c>
      <c r="B8" s="5"/>
      <c r="C8" s="187" t="s">
        <v>80</v>
      </c>
      <c r="D8" s="154"/>
      <c r="E8" s="154"/>
      <c r="F8" s="154"/>
      <c r="G8" s="154"/>
      <c r="H8" s="154"/>
      <c r="I8" s="154"/>
      <c r="J8" s="154"/>
      <c r="K8" s="154"/>
      <c r="L8" s="154"/>
      <c r="M8" s="6"/>
      <c r="N8" s="154"/>
      <c r="O8" s="154"/>
      <c r="P8" s="155" t="s">
        <v>17</v>
      </c>
      <c r="Q8" s="156"/>
      <c r="R8" s="182" t="s">
        <v>72</v>
      </c>
      <c r="S8" s="157"/>
    </row>
    <row r="9" spans="1:19" ht="19.5" customHeight="1">
      <c r="A9" s="4" t="s">
        <v>4</v>
      </c>
      <c r="B9" s="158"/>
      <c r="C9" s="187" t="s">
        <v>81</v>
      </c>
      <c r="D9" s="6"/>
      <c r="E9" s="6"/>
      <c r="F9" s="6"/>
      <c r="G9" s="154"/>
      <c r="H9" s="154"/>
      <c r="I9" s="154"/>
      <c r="J9" s="154"/>
      <c r="K9" s="154"/>
      <c r="L9" s="154"/>
      <c r="M9" s="154"/>
      <c r="N9" s="154"/>
      <c r="O9" s="154"/>
      <c r="P9" s="159" t="s">
        <v>2</v>
      </c>
      <c r="Q9" s="158"/>
      <c r="R9" s="154" t="s">
        <v>32</v>
      </c>
      <c r="S9" s="157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61"/>
      <c r="N10" s="161"/>
      <c r="O10" s="161"/>
      <c r="P10" s="208" t="s">
        <v>68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62"/>
      <c r="N12" s="163"/>
      <c r="O12" s="162"/>
      <c r="P12" s="163"/>
      <c r="Q12" s="162"/>
      <c r="R12" s="163"/>
      <c r="S12" s="164"/>
    </row>
    <row r="13" spans="1:19" ht="30" customHeight="1" thickTop="1">
      <c r="A13" s="80" t="s">
        <v>135</v>
      </c>
      <c r="B13" s="165" t="s">
        <v>245</v>
      </c>
      <c r="C13" s="166" t="s">
        <v>177</v>
      </c>
      <c r="D13" s="167">
        <v>18</v>
      </c>
      <c r="E13" s="168" t="s">
        <v>21</v>
      </c>
      <c r="F13" s="169">
        <v>21</v>
      </c>
      <c r="G13" s="167">
        <v>14</v>
      </c>
      <c r="H13" s="168" t="s">
        <v>21</v>
      </c>
      <c r="I13" s="169">
        <v>21</v>
      </c>
      <c r="J13" s="167"/>
      <c r="K13" s="168" t="s">
        <v>21</v>
      </c>
      <c r="L13" s="169"/>
      <c r="M13" s="117">
        <f aca="true" t="shared" si="0" ref="M13:M19">D13+G13+J13</f>
        <v>32</v>
      </c>
      <c r="N13" s="118">
        <f aca="true" t="shared" si="1" ref="N13:N19">F13+I13+L13</f>
        <v>42</v>
      </c>
      <c r="O13" s="119">
        <f aca="true" t="shared" si="2" ref="O13:O19">IF(D13&gt;F13,1,0)+IF(G13&gt;I13,1,0)+IF(J13&gt;L13,1,0)</f>
        <v>0</v>
      </c>
      <c r="P13" s="120">
        <f aca="true" t="shared" si="3" ref="P13:P19">IF(D13&lt;F13,1,0)+IF(G13&lt;I13,1,0)+IF(J13&lt;L13,1,0)</f>
        <v>2</v>
      </c>
      <c r="Q13" s="121">
        <f aca="true" t="shared" si="4" ref="Q13:R19">IF(O13=2,1,0)</f>
        <v>0</v>
      </c>
      <c r="R13" s="122">
        <f t="shared" si="4"/>
        <v>1</v>
      </c>
      <c r="S13" s="198" t="s">
        <v>217</v>
      </c>
    </row>
    <row r="14" spans="1:19" ht="30" customHeight="1">
      <c r="A14" s="47" t="s">
        <v>128</v>
      </c>
      <c r="B14" s="165" t="s">
        <v>140</v>
      </c>
      <c r="C14" s="166" t="s">
        <v>226</v>
      </c>
      <c r="D14" s="170">
        <v>18</v>
      </c>
      <c r="E14" s="171" t="s">
        <v>21</v>
      </c>
      <c r="F14" s="172">
        <v>21</v>
      </c>
      <c r="G14" s="170">
        <v>21</v>
      </c>
      <c r="H14" s="171" t="s">
        <v>21</v>
      </c>
      <c r="I14" s="172">
        <v>15</v>
      </c>
      <c r="J14" s="170">
        <v>15</v>
      </c>
      <c r="K14" s="171" t="s">
        <v>21</v>
      </c>
      <c r="L14" s="172">
        <v>21</v>
      </c>
      <c r="M14" s="117">
        <f t="shared" si="0"/>
        <v>54</v>
      </c>
      <c r="N14" s="118">
        <f t="shared" si="1"/>
        <v>57</v>
      </c>
      <c r="O14" s="119">
        <f t="shared" si="2"/>
        <v>1</v>
      </c>
      <c r="P14" s="120">
        <f t="shared" si="3"/>
        <v>2</v>
      </c>
      <c r="Q14" s="126">
        <f t="shared" si="4"/>
        <v>0</v>
      </c>
      <c r="R14" s="122">
        <f t="shared" si="4"/>
        <v>1</v>
      </c>
      <c r="S14" s="198" t="s">
        <v>220</v>
      </c>
    </row>
    <row r="15" spans="1:19" ht="30" customHeight="1">
      <c r="A15" s="47" t="s">
        <v>129</v>
      </c>
      <c r="B15" s="165" t="s">
        <v>141</v>
      </c>
      <c r="C15" s="166" t="s">
        <v>148</v>
      </c>
      <c r="D15" s="170">
        <v>21</v>
      </c>
      <c r="E15" s="171" t="s">
        <v>21</v>
      </c>
      <c r="F15" s="172">
        <v>9</v>
      </c>
      <c r="G15" s="170">
        <v>21</v>
      </c>
      <c r="H15" s="171" t="s">
        <v>21</v>
      </c>
      <c r="I15" s="172">
        <v>13</v>
      </c>
      <c r="J15" s="170"/>
      <c r="K15" s="171" t="s">
        <v>21</v>
      </c>
      <c r="L15" s="172"/>
      <c r="M15" s="117">
        <f t="shared" si="0"/>
        <v>42</v>
      </c>
      <c r="N15" s="118">
        <f t="shared" si="1"/>
        <v>22</v>
      </c>
      <c r="O15" s="119">
        <f t="shared" si="2"/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8" t="s">
        <v>217</v>
      </c>
    </row>
    <row r="16" spans="1:19" ht="30" customHeight="1">
      <c r="A16" s="47" t="s">
        <v>130</v>
      </c>
      <c r="B16" s="173" t="s">
        <v>142</v>
      </c>
      <c r="C16" s="173" t="s">
        <v>149</v>
      </c>
      <c r="D16" s="170">
        <v>10</v>
      </c>
      <c r="E16" s="171" t="s">
        <v>21</v>
      </c>
      <c r="F16" s="172">
        <v>21</v>
      </c>
      <c r="G16" s="170">
        <v>13</v>
      </c>
      <c r="H16" s="171" t="s">
        <v>21</v>
      </c>
      <c r="I16" s="172">
        <v>21</v>
      </c>
      <c r="J16" s="170"/>
      <c r="K16" s="171" t="s">
        <v>21</v>
      </c>
      <c r="L16" s="172"/>
      <c r="M16" s="117">
        <f t="shared" si="0"/>
        <v>23</v>
      </c>
      <c r="N16" s="118">
        <f t="shared" si="1"/>
        <v>42</v>
      </c>
      <c r="O16" s="119">
        <f t="shared" si="2"/>
        <v>0</v>
      </c>
      <c r="P16" s="120">
        <f t="shared" si="3"/>
        <v>2</v>
      </c>
      <c r="Q16" s="126">
        <f t="shared" si="4"/>
        <v>0</v>
      </c>
      <c r="R16" s="122">
        <f t="shared" si="4"/>
        <v>1</v>
      </c>
      <c r="S16" s="198" t="s">
        <v>220</v>
      </c>
    </row>
    <row r="17" spans="1:19" ht="30" customHeight="1">
      <c r="A17" s="47" t="s">
        <v>131</v>
      </c>
      <c r="B17" s="173" t="s">
        <v>143</v>
      </c>
      <c r="C17" s="173" t="s">
        <v>150</v>
      </c>
      <c r="D17" s="170">
        <v>12</v>
      </c>
      <c r="E17" s="171" t="s">
        <v>21</v>
      </c>
      <c r="F17" s="172">
        <v>21</v>
      </c>
      <c r="G17" s="170">
        <v>7</v>
      </c>
      <c r="H17" s="171" t="s">
        <v>21</v>
      </c>
      <c r="I17" s="172">
        <v>21</v>
      </c>
      <c r="J17" s="170"/>
      <c r="K17" s="171" t="s">
        <v>21</v>
      </c>
      <c r="L17" s="172"/>
      <c r="M17" s="117">
        <f t="shared" si="0"/>
        <v>19</v>
      </c>
      <c r="N17" s="118">
        <f t="shared" si="1"/>
        <v>42</v>
      </c>
      <c r="O17" s="119">
        <f t="shared" si="2"/>
        <v>0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8" t="s">
        <v>217</v>
      </c>
    </row>
    <row r="18" spans="1:19" ht="30" customHeight="1">
      <c r="A18" s="47" t="s">
        <v>132</v>
      </c>
      <c r="B18" s="173" t="s">
        <v>228</v>
      </c>
      <c r="C18" s="173" t="s">
        <v>234</v>
      </c>
      <c r="D18" s="170">
        <v>17</v>
      </c>
      <c r="E18" s="171" t="s">
        <v>21</v>
      </c>
      <c r="F18" s="172">
        <v>21</v>
      </c>
      <c r="G18" s="170">
        <v>21</v>
      </c>
      <c r="H18" s="171" t="s">
        <v>21</v>
      </c>
      <c r="I18" s="172">
        <v>17</v>
      </c>
      <c r="J18" s="170">
        <v>21</v>
      </c>
      <c r="K18" s="171" t="s">
        <v>21</v>
      </c>
      <c r="L18" s="172">
        <v>6</v>
      </c>
      <c r="M18" s="117">
        <f t="shared" si="0"/>
        <v>59</v>
      </c>
      <c r="N18" s="118">
        <f t="shared" si="1"/>
        <v>44</v>
      </c>
      <c r="O18" s="119">
        <f t="shared" si="2"/>
        <v>2</v>
      </c>
      <c r="P18" s="120">
        <f t="shared" si="3"/>
        <v>1</v>
      </c>
      <c r="Q18" s="126">
        <f t="shared" si="4"/>
        <v>1</v>
      </c>
      <c r="R18" s="122">
        <f t="shared" si="4"/>
        <v>0</v>
      </c>
      <c r="S18" s="198" t="s">
        <v>220</v>
      </c>
    </row>
    <row r="19" spans="1:19" ht="30" customHeight="1" thickBot="1">
      <c r="A19" s="47" t="s">
        <v>134</v>
      </c>
      <c r="B19" s="173" t="s">
        <v>145</v>
      </c>
      <c r="C19" s="173" t="s">
        <v>180</v>
      </c>
      <c r="D19" s="170">
        <v>25</v>
      </c>
      <c r="E19" s="171" t="s">
        <v>21</v>
      </c>
      <c r="F19" s="172">
        <v>23</v>
      </c>
      <c r="G19" s="170">
        <v>17</v>
      </c>
      <c r="H19" s="171" t="s">
        <v>21</v>
      </c>
      <c r="I19" s="172">
        <v>21</v>
      </c>
      <c r="J19" s="170">
        <v>14</v>
      </c>
      <c r="K19" s="171" t="s">
        <v>21</v>
      </c>
      <c r="L19" s="172">
        <v>21</v>
      </c>
      <c r="M19" s="117">
        <f t="shared" si="0"/>
        <v>56</v>
      </c>
      <c r="N19" s="118">
        <f t="shared" si="1"/>
        <v>65</v>
      </c>
      <c r="O19" s="119">
        <f t="shared" si="2"/>
        <v>1</v>
      </c>
      <c r="P19" s="120">
        <f t="shared" si="3"/>
        <v>2</v>
      </c>
      <c r="Q19" s="128">
        <f t="shared" si="4"/>
        <v>0</v>
      </c>
      <c r="R19" s="122">
        <f t="shared" si="4"/>
        <v>1</v>
      </c>
      <c r="S19" s="199" t="s">
        <v>217</v>
      </c>
    </row>
    <row r="20" spans="1:19" ht="34.5" customHeight="1" thickBot="1">
      <c r="A20" s="111" t="s">
        <v>10</v>
      </c>
      <c r="B20" s="205" t="str">
        <f>IF(Q20&gt;R20,C8,IF(R20&gt;Q20,C9,"remíza"))</f>
        <v>Jižní Čechy "A"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285</v>
      </c>
      <c r="N20" s="130">
        <f t="shared" si="5"/>
        <v>314</v>
      </c>
      <c r="O20" s="131">
        <f t="shared" si="5"/>
        <v>6</v>
      </c>
      <c r="P20" s="132">
        <f t="shared" si="5"/>
        <v>11</v>
      </c>
      <c r="Q20" s="131">
        <f t="shared" si="5"/>
        <v>2</v>
      </c>
      <c r="R20" s="133">
        <f t="shared" si="5"/>
        <v>5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174" t="s">
        <v>12</v>
      </c>
    </row>
    <row r="23" ht="12.75"/>
    <row r="24" spans="1:2" ht="19.5" customHeight="1">
      <c r="A24" s="175" t="s">
        <v>13</v>
      </c>
      <c r="B24" s="151" t="s">
        <v>14</v>
      </c>
    </row>
    <row r="25" spans="1:2" ht="19.5" customHeight="1">
      <c r="A25" s="23"/>
      <c r="B25" s="151" t="s">
        <v>14</v>
      </c>
    </row>
    <row r="27" spans="1:20" ht="12.75">
      <c r="A27" s="27" t="s">
        <v>15</v>
      </c>
      <c r="C27" s="176"/>
      <c r="D27" s="27" t="s">
        <v>16</v>
      </c>
      <c r="E27" s="27"/>
      <c r="F27" s="27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</row>
    <row r="28" spans="1:20" ht="12.75">
      <c r="A28" s="28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12.75">
      <c r="A29" s="28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</row>
    <row r="30" spans="1:20" ht="12.75">
      <c r="A30" s="28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</row>
    <row r="31" spans="1:20" ht="12.75">
      <c r="A31" s="27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</row>
    <row r="32" spans="1:20" ht="12.75">
      <c r="A32" s="28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K18" sqref="K18"/>
    </sheetView>
  </sheetViews>
  <sheetFormatPr defaultColWidth="9.00390625" defaultRowHeight="12.75"/>
  <cols>
    <col min="1" max="1" width="15.875" style="151" customWidth="1"/>
    <col min="2" max="3" width="32.75390625" style="151" customWidth="1"/>
    <col min="4" max="4" width="3.75390625" style="151" customWidth="1"/>
    <col min="5" max="5" width="0.875" style="151" customWidth="1"/>
    <col min="6" max="7" width="3.75390625" style="151" customWidth="1"/>
    <col min="8" max="8" width="0.875" style="151" customWidth="1"/>
    <col min="9" max="10" width="3.75390625" style="151" customWidth="1"/>
    <col min="11" max="11" width="0.875" style="151" customWidth="1"/>
    <col min="12" max="12" width="3.75390625" style="151" customWidth="1"/>
    <col min="13" max="17" width="5.75390625" style="151" customWidth="1"/>
    <col min="18" max="18" width="5.125" style="151" customWidth="1"/>
    <col min="19" max="19" width="15.00390625" style="151" customWidth="1"/>
    <col min="20" max="20" width="2.25390625" style="151" customWidth="1"/>
    <col min="21" max="16384" width="9.125" style="151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152"/>
      <c r="C7" s="147" t="s">
        <v>74</v>
      </c>
      <c r="D7" s="152"/>
      <c r="E7" s="152"/>
      <c r="F7" s="152"/>
      <c r="G7" s="152"/>
      <c r="H7" s="152"/>
      <c r="I7" s="152"/>
      <c r="J7" s="147"/>
      <c r="K7" s="147"/>
      <c r="L7" s="147"/>
      <c r="M7" s="152"/>
      <c r="N7" s="152"/>
      <c r="O7" s="152"/>
      <c r="P7" s="152"/>
      <c r="Q7" s="152"/>
      <c r="R7" s="152"/>
      <c r="S7" s="153"/>
    </row>
    <row r="8" spans="1:19" ht="19.5" customHeight="1" thickTop="1">
      <c r="A8" s="4" t="s">
        <v>3</v>
      </c>
      <c r="B8" s="5"/>
      <c r="C8" s="187" t="s">
        <v>83</v>
      </c>
      <c r="D8" s="154"/>
      <c r="E8" s="154"/>
      <c r="F8" s="154"/>
      <c r="G8" s="154"/>
      <c r="H8" s="154"/>
      <c r="I8" s="154"/>
      <c r="J8" s="154"/>
      <c r="K8" s="154"/>
      <c r="L8" s="154"/>
      <c r="M8" s="6"/>
      <c r="N8" s="154"/>
      <c r="O8" s="154"/>
      <c r="P8" s="155" t="s">
        <v>17</v>
      </c>
      <c r="Q8" s="156"/>
      <c r="R8" s="182" t="s">
        <v>72</v>
      </c>
      <c r="S8" s="157"/>
    </row>
    <row r="9" spans="1:19" ht="19.5" customHeight="1">
      <c r="A9" s="4" t="s">
        <v>4</v>
      </c>
      <c r="B9" s="158"/>
      <c r="C9" s="187" t="s">
        <v>87</v>
      </c>
      <c r="D9" s="6"/>
      <c r="E9" s="6"/>
      <c r="F9" s="6"/>
      <c r="G9" s="154"/>
      <c r="H9" s="154"/>
      <c r="I9" s="154"/>
      <c r="J9" s="154"/>
      <c r="K9" s="154"/>
      <c r="L9" s="154"/>
      <c r="M9" s="154"/>
      <c r="N9" s="154"/>
      <c r="O9" s="154"/>
      <c r="P9" s="159" t="s">
        <v>2</v>
      </c>
      <c r="Q9" s="158"/>
      <c r="R9" s="154" t="s">
        <v>32</v>
      </c>
      <c r="S9" s="157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61"/>
      <c r="N10" s="161"/>
      <c r="O10" s="161"/>
      <c r="P10" s="208" t="s">
        <v>70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62"/>
      <c r="N12" s="163"/>
      <c r="O12" s="162"/>
      <c r="P12" s="163"/>
      <c r="Q12" s="162"/>
      <c r="R12" s="163"/>
      <c r="S12" s="164"/>
    </row>
    <row r="13" spans="1:19" ht="30" customHeight="1" thickTop="1">
      <c r="A13" s="80" t="s">
        <v>135</v>
      </c>
      <c r="B13" s="165" t="s">
        <v>208</v>
      </c>
      <c r="C13" s="166" t="s">
        <v>172</v>
      </c>
      <c r="D13" s="167">
        <v>18</v>
      </c>
      <c r="E13" s="168" t="s">
        <v>21</v>
      </c>
      <c r="F13" s="169">
        <v>21</v>
      </c>
      <c r="G13" s="167">
        <v>19</v>
      </c>
      <c r="H13" s="168" t="s">
        <v>21</v>
      </c>
      <c r="I13" s="169">
        <v>21</v>
      </c>
      <c r="J13" s="167"/>
      <c r="K13" s="168" t="s">
        <v>21</v>
      </c>
      <c r="L13" s="169"/>
      <c r="M13" s="117">
        <f aca="true" t="shared" si="0" ref="M13:M19">D13+G13+J13</f>
        <v>37</v>
      </c>
      <c r="N13" s="118">
        <f aca="true" t="shared" si="1" ref="N13:N19">F13+I13+L13</f>
        <v>42</v>
      </c>
      <c r="O13" s="119">
        <f aca="true" t="shared" si="2" ref="O13:O19">IF(D13&gt;F13,1,0)+IF(G13&gt;I13,1,0)+IF(J13&gt;L13,1,0)</f>
        <v>0</v>
      </c>
      <c r="P13" s="120">
        <f aca="true" t="shared" si="3" ref="P13:P19">IF(D13&lt;F13,1,0)+IF(G13&lt;I13,1,0)+IF(J13&lt;L13,1,0)</f>
        <v>2</v>
      </c>
      <c r="Q13" s="121">
        <f aca="true" t="shared" si="4" ref="Q13:R19">IF(O13=2,1,0)</f>
        <v>0</v>
      </c>
      <c r="R13" s="122">
        <f t="shared" si="4"/>
        <v>1</v>
      </c>
      <c r="S13" s="198" t="s">
        <v>221</v>
      </c>
    </row>
    <row r="14" spans="1:19" ht="30" customHeight="1">
      <c r="A14" s="47" t="s">
        <v>128</v>
      </c>
      <c r="B14" s="165" t="s">
        <v>120</v>
      </c>
      <c r="C14" s="166" t="s">
        <v>109</v>
      </c>
      <c r="D14" s="170">
        <v>16</v>
      </c>
      <c r="E14" s="171" t="s">
        <v>21</v>
      </c>
      <c r="F14" s="172">
        <v>21</v>
      </c>
      <c r="G14" s="170">
        <v>12</v>
      </c>
      <c r="H14" s="171" t="s">
        <v>21</v>
      </c>
      <c r="I14" s="172">
        <v>21</v>
      </c>
      <c r="J14" s="170"/>
      <c r="K14" s="171" t="s">
        <v>21</v>
      </c>
      <c r="L14" s="172"/>
      <c r="M14" s="117">
        <f t="shared" si="0"/>
        <v>28</v>
      </c>
      <c r="N14" s="118">
        <f t="shared" si="1"/>
        <v>42</v>
      </c>
      <c r="O14" s="119">
        <f t="shared" si="2"/>
        <v>0</v>
      </c>
      <c r="P14" s="120">
        <f t="shared" si="3"/>
        <v>2</v>
      </c>
      <c r="Q14" s="126">
        <f t="shared" si="4"/>
        <v>0</v>
      </c>
      <c r="R14" s="122">
        <f t="shared" si="4"/>
        <v>1</v>
      </c>
      <c r="S14" s="198" t="s">
        <v>224</v>
      </c>
    </row>
    <row r="15" spans="1:19" ht="30" customHeight="1">
      <c r="A15" s="47" t="s">
        <v>129</v>
      </c>
      <c r="B15" s="165" t="s">
        <v>119</v>
      </c>
      <c r="C15" s="166" t="s">
        <v>173</v>
      </c>
      <c r="D15" s="170">
        <v>15</v>
      </c>
      <c r="E15" s="171" t="s">
        <v>21</v>
      </c>
      <c r="F15" s="172">
        <v>21</v>
      </c>
      <c r="G15" s="170">
        <v>18</v>
      </c>
      <c r="H15" s="171" t="s">
        <v>21</v>
      </c>
      <c r="I15" s="172">
        <v>21</v>
      </c>
      <c r="J15" s="170"/>
      <c r="K15" s="171" t="s">
        <v>21</v>
      </c>
      <c r="L15" s="172"/>
      <c r="M15" s="117">
        <f t="shared" si="0"/>
        <v>33</v>
      </c>
      <c r="N15" s="118">
        <f t="shared" si="1"/>
        <v>42</v>
      </c>
      <c r="O15" s="119">
        <f t="shared" si="2"/>
        <v>0</v>
      </c>
      <c r="P15" s="120">
        <f t="shared" si="3"/>
        <v>2</v>
      </c>
      <c r="Q15" s="126">
        <f t="shared" si="4"/>
        <v>0</v>
      </c>
      <c r="R15" s="122">
        <f t="shared" si="4"/>
        <v>1</v>
      </c>
      <c r="S15" s="198" t="s">
        <v>221</v>
      </c>
    </row>
    <row r="16" spans="1:19" ht="30" customHeight="1">
      <c r="A16" s="47" t="s">
        <v>130</v>
      </c>
      <c r="B16" s="173" t="s">
        <v>209</v>
      </c>
      <c r="C16" s="173" t="s">
        <v>174</v>
      </c>
      <c r="D16" s="170">
        <v>21</v>
      </c>
      <c r="E16" s="171" t="s">
        <v>21</v>
      </c>
      <c r="F16" s="172">
        <v>8</v>
      </c>
      <c r="G16" s="170">
        <v>21</v>
      </c>
      <c r="H16" s="171" t="s">
        <v>21</v>
      </c>
      <c r="I16" s="172">
        <v>11</v>
      </c>
      <c r="J16" s="170"/>
      <c r="K16" s="171" t="s">
        <v>21</v>
      </c>
      <c r="L16" s="172"/>
      <c r="M16" s="117">
        <f t="shared" si="0"/>
        <v>42</v>
      </c>
      <c r="N16" s="118">
        <f t="shared" si="1"/>
        <v>19</v>
      </c>
      <c r="O16" s="119">
        <f t="shared" si="2"/>
        <v>2</v>
      </c>
      <c r="P16" s="120">
        <f t="shared" si="3"/>
        <v>0</v>
      </c>
      <c r="Q16" s="126">
        <f t="shared" si="4"/>
        <v>1</v>
      </c>
      <c r="R16" s="122">
        <f t="shared" si="4"/>
        <v>0</v>
      </c>
      <c r="S16" s="198" t="s">
        <v>224</v>
      </c>
    </row>
    <row r="17" spans="1:19" ht="30" customHeight="1">
      <c r="A17" s="47" t="s">
        <v>131</v>
      </c>
      <c r="B17" s="173" t="s">
        <v>235</v>
      </c>
      <c r="C17" s="173" t="s">
        <v>107</v>
      </c>
      <c r="D17" s="170">
        <v>21</v>
      </c>
      <c r="E17" s="171" t="s">
        <v>21</v>
      </c>
      <c r="F17" s="172">
        <v>13</v>
      </c>
      <c r="G17" s="170">
        <v>9</v>
      </c>
      <c r="H17" s="171" t="s">
        <v>21</v>
      </c>
      <c r="I17" s="172">
        <v>21</v>
      </c>
      <c r="J17" s="170">
        <v>11</v>
      </c>
      <c r="K17" s="171" t="s">
        <v>21</v>
      </c>
      <c r="L17" s="172">
        <v>21</v>
      </c>
      <c r="M17" s="117">
        <f t="shared" si="0"/>
        <v>41</v>
      </c>
      <c r="N17" s="118">
        <f t="shared" si="1"/>
        <v>55</v>
      </c>
      <c r="O17" s="119">
        <f t="shared" si="2"/>
        <v>1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8" t="s">
        <v>221</v>
      </c>
    </row>
    <row r="18" spans="1:19" ht="30" customHeight="1">
      <c r="A18" s="47" t="s">
        <v>132</v>
      </c>
      <c r="B18" s="173" t="s">
        <v>247</v>
      </c>
      <c r="C18" s="173" t="s">
        <v>246</v>
      </c>
      <c r="D18" s="170">
        <v>21</v>
      </c>
      <c r="E18" s="171" t="s">
        <v>21</v>
      </c>
      <c r="F18" s="172">
        <v>10</v>
      </c>
      <c r="G18" s="170">
        <v>16</v>
      </c>
      <c r="H18" s="171" t="s">
        <v>21</v>
      </c>
      <c r="I18" s="172">
        <v>21</v>
      </c>
      <c r="J18" s="170">
        <v>16</v>
      </c>
      <c r="K18" s="171" t="s">
        <v>21</v>
      </c>
      <c r="L18" s="172">
        <v>21</v>
      </c>
      <c r="M18" s="117">
        <f t="shared" si="0"/>
        <v>53</v>
      </c>
      <c r="N18" s="118">
        <f t="shared" si="1"/>
        <v>52</v>
      </c>
      <c r="O18" s="119">
        <f t="shared" si="2"/>
        <v>1</v>
      </c>
      <c r="P18" s="120">
        <f t="shared" si="3"/>
        <v>2</v>
      </c>
      <c r="Q18" s="126">
        <f t="shared" si="4"/>
        <v>0</v>
      </c>
      <c r="R18" s="122">
        <f t="shared" si="4"/>
        <v>1</v>
      </c>
      <c r="S18" s="198" t="s">
        <v>224</v>
      </c>
    </row>
    <row r="19" spans="1:19" ht="30" customHeight="1" thickBot="1">
      <c r="A19" s="47" t="s">
        <v>134</v>
      </c>
      <c r="B19" s="173" t="s">
        <v>127</v>
      </c>
      <c r="C19" s="173" t="s">
        <v>175</v>
      </c>
      <c r="D19" s="170">
        <v>21</v>
      </c>
      <c r="E19" s="171" t="s">
        <v>21</v>
      </c>
      <c r="F19" s="172">
        <v>14</v>
      </c>
      <c r="G19" s="170">
        <v>21</v>
      </c>
      <c r="H19" s="171" t="s">
        <v>21</v>
      </c>
      <c r="I19" s="172">
        <v>17</v>
      </c>
      <c r="J19" s="170"/>
      <c r="K19" s="171" t="s">
        <v>21</v>
      </c>
      <c r="L19" s="172"/>
      <c r="M19" s="117">
        <f t="shared" si="0"/>
        <v>42</v>
      </c>
      <c r="N19" s="118">
        <f t="shared" si="1"/>
        <v>31</v>
      </c>
      <c r="O19" s="119">
        <f t="shared" si="2"/>
        <v>2</v>
      </c>
      <c r="P19" s="120">
        <f t="shared" si="3"/>
        <v>0</v>
      </c>
      <c r="Q19" s="128">
        <f t="shared" si="4"/>
        <v>1</v>
      </c>
      <c r="R19" s="122">
        <f t="shared" si="4"/>
        <v>0</v>
      </c>
      <c r="S19" s="199" t="s">
        <v>221</v>
      </c>
    </row>
    <row r="20" spans="1:19" ht="34.5" customHeight="1" thickBot="1">
      <c r="A20" s="111" t="s">
        <v>10</v>
      </c>
      <c r="B20" s="205" t="str">
        <f>IF(Q20&gt;R20,C8,IF(R20&gt;Q20,C9,"remíza"))</f>
        <v>Severní Čechy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276</v>
      </c>
      <c r="N20" s="130">
        <f t="shared" si="5"/>
        <v>283</v>
      </c>
      <c r="O20" s="131">
        <f t="shared" si="5"/>
        <v>6</v>
      </c>
      <c r="P20" s="132">
        <f t="shared" si="5"/>
        <v>10</v>
      </c>
      <c r="Q20" s="131">
        <f t="shared" si="5"/>
        <v>2</v>
      </c>
      <c r="R20" s="133">
        <f t="shared" si="5"/>
        <v>5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174" t="s">
        <v>12</v>
      </c>
    </row>
    <row r="23" ht="12.75"/>
    <row r="24" spans="1:2" ht="19.5" customHeight="1">
      <c r="A24" s="175" t="s">
        <v>13</v>
      </c>
      <c r="B24" s="151" t="s">
        <v>14</v>
      </c>
    </row>
    <row r="25" spans="1:2" ht="19.5" customHeight="1">
      <c r="A25" s="23"/>
      <c r="B25" s="151" t="s">
        <v>14</v>
      </c>
    </row>
    <row r="27" spans="1:20" ht="12.75">
      <c r="A27" s="27" t="s">
        <v>15</v>
      </c>
      <c r="C27" s="176"/>
      <c r="D27" s="27" t="s">
        <v>16</v>
      </c>
      <c r="E27" s="27"/>
      <c r="F27" s="27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</row>
    <row r="28" spans="1:20" ht="12.75">
      <c r="A28" s="28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12.75">
      <c r="A29" s="28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</row>
    <row r="30" spans="1:20" ht="12.75">
      <c r="A30" s="28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</row>
    <row r="31" spans="1:20" ht="12.75">
      <c r="A31" s="27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</row>
    <row r="32" spans="1:20" ht="12.75">
      <c r="A32" s="28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F19" sqref="F19"/>
    </sheetView>
  </sheetViews>
  <sheetFormatPr defaultColWidth="9.00390625" defaultRowHeight="12.75"/>
  <cols>
    <col min="1" max="1" width="15.875" style="151" customWidth="1"/>
    <col min="2" max="3" width="32.75390625" style="151" customWidth="1"/>
    <col min="4" max="4" width="3.75390625" style="151" customWidth="1"/>
    <col min="5" max="5" width="0.875" style="151" customWidth="1"/>
    <col min="6" max="7" width="3.75390625" style="151" customWidth="1"/>
    <col min="8" max="8" width="0.875" style="151" customWidth="1"/>
    <col min="9" max="10" width="3.75390625" style="151" customWidth="1"/>
    <col min="11" max="11" width="0.875" style="151" customWidth="1"/>
    <col min="12" max="12" width="3.75390625" style="151" customWidth="1"/>
    <col min="13" max="17" width="5.75390625" style="151" customWidth="1"/>
    <col min="18" max="18" width="5.125" style="151" customWidth="1"/>
    <col min="19" max="19" width="15.00390625" style="151" customWidth="1"/>
    <col min="20" max="20" width="2.25390625" style="151" customWidth="1"/>
    <col min="21" max="16384" width="9.125" style="151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152"/>
      <c r="C7" s="147" t="s">
        <v>74</v>
      </c>
      <c r="D7" s="152"/>
      <c r="E7" s="152"/>
      <c r="F7" s="152"/>
      <c r="G7" s="152"/>
      <c r="H7" s="152"/>
      <c r="I7" s="152"/>
      <c r="J7" s="147"/>
      <c r="K7" s="147"/>
      <c r="L7" s="147"/>
      <c r="M7" s="152"/>
      <c r="N7" s="152"/>
      <c r="O7" s="152"/>
      <c r="P7" s="152"/>
      <c r="Q7" s="152"/>
      <c r="R7" s="152"/>
      <c r="S7" s="153"/>
    </row>
    <row r="8" spans="1:19" ht="19.5" customHeight="1" thickTop="1">
      <c r="A8" s="4" t="s">
        <v>3</v>
      </c>
      <c r="B8" s="5"/>
      <c r="C8" s="183" t="s">
        <v>80</v>
      </c>
      <c r="D8" s="154"/>
      <c r="E8" s="154"/>
      <c r="F8" s="154"/>
      <c r="G8" s="154"/>
      <c r="H8" s="154"/>
      <c r="I8" s="154"/>
      <c r="J8" s="154"/>
      <c r="K8" s="154"/>
      <c r="L8" s="154"/>
      <c r="M8" s="6"/>
      <c r="N8" s="154"/>
      <c r="O8" s="154"/>
      <c r="P8" s="155" t="s">
        <v>17</v>
      </c>
      <c r="Q8" s="156"/>
      <c r="R8" s="182" t="s">
        <v>72</v>
      </c>
      <c r="S8" s="157"/>
    </row>
    <row r="9" spans="1:19" ht="19.5" customHeight="1">
      <c r="A9" s="4" t="s">
        <v>4</v>
      </c>
      <c r="B9" s="185"/>
      <c r="C9" s="183" t="s">
        <v>83</v>
      </c>
      <c r="D9" s="6"/>
      <c r="E9" s="6"/>
      <c r="F9" s="6"/>
      <c r="G9" s="154"/>
      <c r="H9" s="154"/>
      <c r="I9" s="154"/>
      <c r="J9" s="154"/>
      <c r="K9" s="154"/>
      <c r="L9" s="154"/>
      <c r="M9" s="154"/>
      <c r="N9" s="154"/>
      <c r="O9" s="154"/>
      <c r="P9" s="159" t="s">
        <v>2</v>
      </c>
      <c r="Q9" s="158"/>
      <c r="R9" s="154" t="s">
        <v>32</v>
      </c>
      <c r="S9" s="157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61"/>
      <c r="N10" s="161"/>
      <c r="O10" s="161"/>
      <c r="P10" s="208" t="s">
        <v>62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62"/>
      <c r="N12" s="163"/>
      <c r="O12" s="162"/>
      <c r="P12" s="163"/>
      <c r="Q12" s="162"/>
      <c r="R12" s="163"/>
      <c r="S12" s="164"/>
    </row>
    <row r="13" spans="1:19" ht="30" customHeight="1" thickTop="1">
      <c r="A13" s="80" t="s">
        <v>135</v>
      </c>
      <c r="B13" s="165" t="s">
        <v>139</v>
      </c>
      <c r="C13" s="166" t="s">
        <v>182</v>
      </c>
      <c r="D13" s="167">
        <v>12</v>
      </c>
      <c r="E13" s="168" t="s">
        <v>21</v>
      </c>
      <c r="F13" s="169">
        <v>21</v>
      </c>
      <c r="G13" s="167">
        <v>13</v>
      </c>
      <c r="H13" s="168" t="s">
        <v>21</v>
      </c>
      <c r="I13" s="169">
        <v>21</v>
      </c>
      <c r="J13" s="167"/>
      <c r="K13" s="168" t="s">
        <v>21</v>
      </c>
      <c r="L13" s="169"/>
      <c r="M13" s="117">
        <f aca="true" t="shared" si="0" ref="M13:M19">D13+G13+J13</f>
        <v>25</v>
      </c>
      <c r="N13" s="118">
        <f aca="true" t="shared" si="1" ref="N13:N19">F13+I13+L13</f>
        <v>42</v>
      </c>
      <c r="O13" s="119">
        <f aca="true" t="shared" si="2" ref="O13:O19">IF(D13&gt;F13,1,0)+IF(G13&gt;I13,1,0)+IF(J13&gt;L13,1,0)</f>
        <v>0</v>
      </c>
      <c r="P13" s="120">
        <f aca="true" t="shared" si="3" ref="P13:P19">IF(D13&lt;F13,1,0)+IF(G13&lt;I13,1,0)+IF(J13&lt;L13,1,0)</f>
        <v>2</v>
      </c>
      <c r="Q13" s="121">
        <f aca="true" t="shared" si="4" ref="Q13:R19">IF(O13=2,1,0)</f>
        <v>0</v>
      </c>
      <c r="R13" s="122">
        <f t="shared" si="4"/>
        <v>1</v>
      </c>
      <c r="S13" s="198" t="s">
        <v>217</v>
      </c>
    </row>
    <row r="14" spans="1:19" ht="30" customHeight="1">
      <c r="A14" s="47" t="s">
        <v>128</v>
      </c>
      <c r="B14" s="165" t="s">
        <v>140</v>
      </c>
      <c r="C14" s="166" t="s">
        <v>120</v>
      </c>
      <c r="D14" s="170">
        <v>21</v>
      </c>
      <c r="E14" s="171" t="s">
        <v>21</v>
      </c>
      <c r="F14" s="172">
        <v>12</v>
      </c>
      <c r="G14" s="170">
        <v>21</v>
      </c>
      <c r="H14" s="171" t="s">
        <v>21</v>
      </c>
      <c r="I14" s="172">
        <v>4</v>
      </c>
      <c r="J14" s="170"/>
      <c r="K14" s="171" t="s">
        <v>21</v>
      </c>
      <c r="L14" s="172"/>
      <c r="M14" s="117">
        <f t="shared" si="0"/>
        <v>42</v>
      </c>
      <c r="N14" s="118">
        <f t="shared" si="1"/>
        <v>16</v>
      </c>
      <c r="O14" s="119">
        <f t="shared" si="2"/>
        <v>2</v>
      </c>
      <c r="P14" s="120">
        <f t="shared" si="3"/>
        <v>0</v>
      </c>
      <c r="Q14" s="126">
        <f t="shared" si="4"/>
        <v>1</v>
      </c>
      <c r="R14" s="122">
        <f t="shared" si="4"/>
        <v>0</v>
      </c>
      <c r="S14" s="198" t="s">
        <v>221</v>
      </c>
    </row>
    <row r="15" spans="1:19" ht="30" customHeight="1">
      <c r="A15" s="47" t="s">
        <v>129</v>
      </c>
      <c r="B15" s="165" t="s">
        <v>227</v>
      </c>
      <c r="C15" s="166" t="s">
        <v>119</v>
      </c>
      <c r="D15" s="170">
        <v>12</v>
      </c>
      <c r="E15" s="171" t="s">
        <v>21</v>
      </c>
      <c r="F15" s="172">
        <v>21</v>
      </c>
      <c r="G15" s="170">
        <v>13</v>
      </c>
      <c r="H15" s="171" t="s">
        <v>21</v>
      </c>
      <c r="I15" s="172">
        <v>21</v>
      </c>
      <c r="J15" s="170"/>
      <c r="K15" s="171" t="s">
        <v>21</v>
      </c>
      <c r="L15" s="172"/>
      <c r="M15" s="117">
        <f t="shared" si="0"/>
        <v>25</v>
      </c>
      <c r="N15" s="118">
        <f t="shared" si="1"/>
        <v>42</v>
      </c>
      <c r="O15" s="119">
        <f t="shared" si="2"/>
        <v>0</v>
      </c>
      <c r="P15" s="120">
        <f t="shared" si="3"/>
        <v>2</v>
      </c>
      <c r="Q15" s="126">
        <f t="shared" si="4"/>
        <v>0</v>
      </c>
      <c r="R15" s="122">
        <f t="shared" si="4"/>
        <v>1</v>
      </c>
      <c r="S15" s="198" t="s">
        <v>217</v>
      </c>
    </row>
    <row r="16" spans="1:19" ht="30" customHeight="1">
      <c r="A16" s="47" t="s">
        <v>130</v>
      </c>
      <c r="B16" s="173" t="s">
        <v>142</v>
      </c>
      <c r="C16" s="173" t="s">
        <v>209</v>
      </c>
      <c r="D16" s="170">
        <v>21</v>
      </c>
      <c r="E16" s="171" t="s">
        <v>21</v>
      </c>
      <c r="F16" s="172">
        <v>17</v>
      </c>
      <c r="G16" s="170">
        <v>21</v>
      </c>
      <c r="H16" s="171" t="s">
        <v>21</v>
      </c>
      <c r="I16" s="172">
        <v>16</v>
      </c>
      <c r="J16" s="170"/>
      <c r="K16" s="171" t="s">
        <v>21</v>
      </c>
      <c r="L16" s="172"/>
      <c r="M16" s="117">
        <f t="shared" si="0"/>
        <v>42</v>
      </c>
      <c r="N16" s="118">
        <f t="shared" si="1"/>
        <v>33</v>
      </c>
      <c r="O16" s="119">
        <f t="shared" si="2"/>
        <v>2</v>
      </c>
      <c r="P16" s="120">
        <f t="shared" si="3"/>
        <v>0</v>
      </c>
      <c r="Q16" s="126">
        <f t="shared" si="4"/>
        <v>1</v>
      </c>
      <c r="R16" s="122">
        <f t="shared" si="4"/>
        <v>0</v>
      </c>
      <c r="S16" s="198" t="s">
        <v>221</v>
      </c>
    </row>
    <row r="17" spans="1:19" ht="30" customHeight="1">
      <c r="A17" s="47" t="s">
        <v>131</v>
      </c>
      <c r="B17" s="173" t="s">
        <v>143</v>
      </c>
      <c r="C17" s="173" t="s">
        <v>235</v>
      </c>
      <c r="D17" s="170">
        <v>21</v>
      </c>
      <c r="E17" s="171" t="s">
        <v>21</v>
      </c>
      <c r="F17" s="172">
        <v>13</v>
      </c>
      <c r="G17" s="170">
        <v>21</v>
      </c>
      <c r="H17" s="171" t="s">
        <v>21</v>
      </c>
      <c r="I17" s="172">
        <v>10</v>
      </c>
      <c r="J17" s="170"/>
      <c r="K17" s="171" t="s">
        <v>21</v>
      </c>
      <c r="L17" s="172"/>
      <c r="M17" s="117">
        <f t="shared" si="0"/>
        <v>42</v>
      </c>
      <c r="N17" s="118">
        <f t="shared" si="1"/>
        <v>23</v>
      </c>
      <c r="O17" s="119">
        <f t="shared" si="2"/>
        <v>2</v>
      </c>
      <c r="P17" s="120">
        <f t="shared" si="3"/>
        <v>0</v>
      </c>
      <c r="Q17" s="126">
        <f t="shared" si="4"/>
        <v>1</v>
      </c>
      <c r="R17" s="122">
        <f t="shared" si="4"/>
        <v>0</v>
      </c>
      <c r="S17" s="198" t="s">
        <v>217</v>
      </c>
    </row>
    <row r="18" spans="1:19" ht="30" customHeight="1">
      <c r="A18" s="47" t="s">
        <v>132</v>
      </c>
      <c r="B18" s="173" t="s">
        <v>228</v>
      </c>
      <c r="C18" s="173" t="s">
        <v>117</v>
      </c>
      <c r="D18" s="170">
        <v>17</v>
      </c>
      <c r="E18" s="171" t="s">
        <v>21</v>
      </c>
      <c r="F18" s="172">
        <v>21</v>
      </c>
      <c r="G18" s="170">
        <v>15</v>
      </c>
      <c r="H18" s="171" t="s">
        <v>21</v>
      </c>
      <c r="I18" s="172">
        <v>21</v>
      </c>
      <c r="J18" s="170"/>
      <c r="K18" s="171" t="s">
        <v>21</v>
      </c>
      <c r="L18" s="172"/>
      <c r="M18" s="117">
        <f t="shared" si="0"/>
        <v>32</v>
      </c>
      <c r="N18" s="118">
        <f t="shared" si="1"/>
        <v>42</v>
      </c>
      <c r="O18" s="119">
        <f t="shared" si="2"/>
        <v>0</v>
      </c>
      <c r="P18" s="120">
        <f t="shared" si="3"/>
        <v>2</v>
      </c>
      <c r="Q18" s="126">
        <f t="shared" si="4"/>
        <v>0</v>
      </c>
      <c r="R18" s="122">
        <f t="shared" si="4"/>
        <v>1</v>
      </c>
      <c r="S18" s="198" t="s">
        <v>221</v>
      </c>
    </row>
    <row r="19" spans="1:19" ht="30" customHeight="1" thickBot="1">
      <c r="A19" s="47" t="s">
        <v>134</v>
      </c>
      <c r="B19" s="173" t="s">
        <v>229</v>
      </c>
      <c r="C19" s="173" t="s">
        <v>236</v>
      </c>
      <c r="D19" s="170">
        <v>21</v>
      </c>
      <c r="E19" s="171" t="s">
        <v>21</v>
      </c>
      <c r="F19" s="172">
        <v>8</v>
      </c>
      <c r="G19" s="170">
        <v>21</v>
      </c>
      <c r="H19" s="171" t="s">
        <v>21</v>
      </c>
      <c r="I19" s="172">
        <v>14</v>
      </c>
      <c r="J19" s="170"/>
      <c r="K19" s="171" t="s">
        <v>21</v>
      </c>
      <c r="L19" s="172"/>
      <c r="M19" s="117">
        <f t="shared" si="0"/>
        <v>42</v>
      </c>
      <c r="N19" s="118">
        <f t="shared" si="1"/>
        <v>22</v>
      </c>
      <c r="O19" s="119">
        <f t="shared" si="2"/>
        <v>2</v>
      </c>
      <c r="P19" s="120">
        <f t="shared" si="3"/>
        <v>0</v>
      </c>
      <c r="Q19" s="128">
        <f t="shared" si="4"/>
        <v>1</v>
      </c>
      <c r="R19" s="122">
        <f t="shared" si="4"/>
        <v>0</v>
      </c>
      <c r="S19" s="199" t="s">
        <v>217</v>
      </c>
    </row>
    <row r="20" spans="1:19" ht="34.5" customHeight="1" thickBot="1">
      <c r="A20" s="111" t="s">
        <v>10</v>
      </c>
      <c r="B20" s="205" t="str">
        <f>IF(Q20&gt;R20,C8,IF(R20&gt;Q20,C9,"remíza"))</f>
        <v>Výběr Prahy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250</v>
      </c>
      <c r="N20" s="130">
        <f t="shared" si="5"/>
        <v>220</v>
      </c>
      <c r="O20" s="131">
        <f t="shared" si="5"/>
        <v>8</v>
      </c>
      <c r="P20" s="132">
        <f t="shared" si="5"/>
        <v>6</v>
      </c>
      <c r="Q20" s="131">
        <f t="shared" si="5"/>
        <v>4</v>
      </c>
      <c r="R20" s="133">
        <f t="shared" si="5"/>
        <v>3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174" t="s">
        <v>12</v>
      </c>
    </row>
    <row r="23" ht="12.75"/>
    <row r="24" spans="1:2" ht="19.5" customHeight="1">
      <c r="A24" s="175" t="s">
        <v>13</v>
      </c>
      <c r="B24" s="151" t="s">
        <v>14</v>
      </c>
    </row>
    <row r="25" spans="1:2" ht="19.5" customHeight="1">
      <c r="A25" s="23"/>
      <c r="B25" s="151" t="s">
        <v>14</v>
      </c>
    </row>
    <row r="27" spans="1:20" ht="12.75">
      <c r="A27" s="27" t="s">
        <v>15</v>
      </c>
      <c r="C27" s="176"/>
      <c r="D27" s="27" t="s">
        <v>16</v>
      </c>
      <c r="E27" s="27"/>
      <c r="F27" s="27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</row>
    <row r="28" spans="1:20" ht="12.75">
      <c r="A28" s="28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12.75">
      <c r="A29" s="28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</row>
    <row r="30" spans="1:20" ht="12.75">
      <c r="A30" s="28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</row>
    <row r="31" spans="1:20" ht="12.75">
      <c r="A31" s="27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</row>
    <row r="32" spans="1:20" ht="12.75">
      <c r="A32" s="28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J19" sqref="J19"/>
    </sheetView>
  </sheetViews>
  <sheetFormatPr defaultColWidth="9.00390625" defaultRowHeight="12.75"/>
  <cols>
    <col min="1" max="1" width="15.875" style="151" customWidth="1"/>
    <col min="2" max="3" width="32.75390625" style="151" customWidth="1"/>
    <col min="4" max="4" width="3.75390625" style="151" customWidth="1"/>
    <col min="5" max="5" width="0.875" style="151" customWidth="1"/>
    <col min="6" max="7" width="3.75390625" style="151" customWidth="1"/>
    <col min="8" max="8" width="0.875" style="151" customWidth="1"/>
    <col min="9" max="10" width="3.75390625" style="151" customWidth="1"/>
    <col min="11" max="11" width="0.875" style="151" customWidth="1"/>
    <col min="12" max="12" width="3.75390625" style="151" customWidth="1"/>
    <col min="13" max="17" width="5.75390625" style="151" customWidth="1"/>
    <col min="18" max="18" width="5.125" style="151" customWidth="1"/>
    <col min="19" max="19" width="15.00390625" style="151" customWidth="1"/>
    <col min="20" max="20" width="2.25390625" style="151" customWidth="1"/>
    <col min="21" max="16384" width="9.125" style="151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152"/>
      <c r="C7" s="147" t="s">
        <v>74</v>
      </c>
      <c r="D7" s="152"/>
      <c r="E7" s="152"/>
      <c r="F7" s="152"/>
      <c r="G7" s="152"/>
      <c r="H7" s="152"/>
      <c r="I7" s="152"/>
      <c r="J7" s="147"/>
      <c r="K7" s="147"/>
      <c r="L7" s="147"/>
      <c r="M7" s="152"/>
      <c r="N7" s="152"/>
      <c r="O7" s="152"/>
      <c r="P7" s="152"/>
      <c r="Q7" s="152"/>
      <c r="R7" s="152"/>
      <c r="S7" s="153"/>
    </row>
    <row r="8" spans="1:19" ht="19.5" customHeight="1" thickTop="1">
      <c r="A8" s="4" t="s">
        <v>3</v>
      </c>
      <c r="B8" s="5"/>
      <c r="C8" s="183" t="s">
        <v>87</v>
      </c>
      <c r="D8" s="154"/>
      <c r="E8" s="154"/>
      <c r="F8" s="154"/>
      <c r="G8" s="154"/>
      <c r="H8" s="154"/>
      <c r="I8" s="154"/>
      <c r="J8" s="154"/>
      <c r="K8" s="154"/>
      <c r="L8" s="154"/>
      <c r="M8" s="6"/>
      <c r="N8" s="154"/>
      <c r="O8" s="154"/>
      <c r="P8" s="155" t="s">
        <v>17</v>
      </c>
      <c r="Q8" s="156"/>
      <c r="R8" s="182" t="s">
        <v>72</v>
      </c>
      <c r="S8" s="157"/>
    </row>
    <row r="9" spans="1:19" ht="19.5" customHeight="1">
      <c r="A9" s="4" t="s">
        <v>4</v>
      </c>
      <c r="B9" s="185"/>
      <c r="C9" s="183" t="s">
        <v>81</v>
      </c>
      <c r="D9" s="6"/>
      <c r="E9" s="6"/>
      <c r="F9" s="6"/>
      <c r="G9" s="154"/>
      <c r="H9" s="154"/>
      <c r="I9" s="154"/>
      <c r="J9" s="154"/>
      <c r="K9" s="154"/>
      <c r="L9" s="154"/>
      <c r="M9" s="154"/>
      <c r="N9" s="154"/>
      <c r="O9" s="154"/>
      <c r="P9" s="159" t="s">
        <v>2</v>
      </c>
      <c r="Q9" s="158"/>
      <c r="R9" s="154" t="s">
        <v>32</v>
      </c>
      <c r="S9" s="157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61"/>
      <c r="N10" s="161"/>
      <c r="O10" s="161"/>
      <c r="P10" s="208" t="s">
        <v>62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62"/>
      <c r="N12" s="163"/>
      <c r="O12" s="162"/>
      <c r="P12" s="163"/>
      <c r="Q12" s="162"/>
      <c r="R12" s="163"/>
      <c r="S12" s="164"/>
    </row>
    <row r="13" spans="1:19" ht="30" customHeight="1" thickTop="1">
      <c r="A13" s="80" t="s">
        <v>135</v>
      </c>
      <c r="B13" s="165" t="s">
        <v>204</v>
      </c>
      <c r="C13" s="166" t="s">
        <v>177</v>
      </c>
      <c r="D13" s="167">
        <v>19</v>
      </c>
      <c r="E13" s="168" t="s">
        <v>21</v>
      </c>
      <c r="F13" s="169">
        <v>21</v>
      </c>
      <c r="G13" s="167">
        <v>9</v>
      </c>
      <c r="H13" s="168" t="s">
        <v>21</v>
      </c>
      <c r="I13" s="169">
        <v>21</v>
      </c>
      <c r="J13" s="167"/>
      <c r="K13" s="168" t="s">
        <v>21</v>
      </c>
      <c r="L13" s="169"/>
      <c r="M13" s="117">
        <f aca="true" t="shared" si="0" ref="M13:M19">D13+G13+J13</f>
        <v>28</v>
      </c>
      <c r="N13" s="118">
        <f aca="true" t="shared" si="1" ref="N13:N19">F13+I13+L13</f>
        <v>42</v>
      </c>
      <c r="O13" s="119">
        <f aca="true" t="shared" si="2" ref="O13:O19">IF(D13&gt;F13,1,0)+IF(G13&gt;I13,1,0)+IF(J13&gt;L13,1,0)</f>
        <v>0</v>
      </c>
      <c r="P13" s="120">
        <f aca="true" t="shared" si="3" ref="P13:P19">IF(D13&lt;F13,1,0)+IF(G13&lt;I13,1,0)+IF(J13&lt;L13,1,0)</f>
        <v>2</v>
      </c>
      <c r="Q13" s="121">
        <f aca="true" t="shared" si="4" ref="Q13:R19">IF(O13=2,1,0)</f>
        <v>0</v>
      </c>
      <c r="R13" s="122">
        <f t="shared" si="4"/>
        <v>1</v>
      </c>
      <c r="S13" s="198" t="s">
        <v>224</v>
      </c>
    </row>
    <row r="14" spans="1:19" ht="30" customHeight="1">
      <c r="A14" s="47" t="s">
        <v>128</v>
      </c>
      <c r="B14" s="165" t="s">
        <v>109</v>
      </c>
      <c r="C14" s="166" t="s">
        <v>226</v>
      </c>
      <c r="D14" s="170">
        <v>20</v>
      </c>
      <c r="E14" s="171" t="s">
        <v>21</v>
      </c>
      <c r="F14" s="172">
        <v>22</v>
      </c>
      <c r="G14" s="170">
        <v>19</v>
      </c>
      <c r="H14" s="171" t="s">
        <v>21</v>
      </c>
      <c r="I14" s="172">
        <v>21</v>
      </c>
      <c r="J14" s="170"/>
      <c r="K14" s="171" t="s">
        <v>21</v>
      </c>
      <c r="L14" s="172"/>
      <c r="M14" s="117">
        <f t="shared" si="0"/>
        <v>39</v>
      </c>
      <c r="N14" s="118">
        <f t="shared" si="1"/>
        <v>43</v>
      </c>
      <c r="O14" s="119">
        <f t="shared" si="2"/>
        <v>0</v>
      </c>
      <c r="P14" s="120">
        <f t="shared" si="3"/>
        <v>2</v>
      </c>
      <c r="Q14" s="126">
        <f t="shared" si="4"/>
        <v>0</v>
      </c>
      <c r="R14" s="122">
        <f t="shared" si="4"/>
        <v>1</v>
      </c>
      <c r="S14" s="198" t="s">
        <v>220</v>
      </c>
    </row>
    <row r="15" spans="1:19" ht="30" customHeight="1">
      <c r="A15" s="47" t="s">
        <v>129</v>
      </c>
      <c r="B15" s="165" t="s">
        <v>205</v>
      </c>
      <c r="C15" s="166" t="s">
        <v>148</v>
      </c>
      <c r="D15" s="170">
        <v>21</v>
      </c>
      <c r="E15" s="171" t="s">
        <v>21</v>
      </c>
      <c r="F15" s="172">
        <v>9</v>
      </c>
      <c r="G15" s="170">
        <v>21</v>
      </c>
      <c r="H15" s="171" t="s">
        <v>21</v>
      </c>
      <c r="I15" s="172">
        <v>12</v>
      </c>
      <c r="J15" s="170"/>
      <c r="K15" s="171" t="s">
        <v>21</v>
      </c>
      <c r="L15" s="172"/>
      <c r="M15" s="117">
        <f t="shared" si="0"/>
        <v>42</v>
      </c>
      <c r="N15" s="118">
        <f t="shared" si="1"/>
        <v>21</v>
      </c>
      <c r="O15" s="119">
        <f t="shared" si="2"/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8" t="s">
        <v>224</v>
      </c>
    </row>
    <row r="16" spans="1:19" ht="30" customHeight="1">
      <c r="A16" s="47" t="s">
        <v>130</v>
      </c>
      <c r="B16" s="173" t="s">
        <v>174</v>
      </c>
      <c r="C16" s="173" t="s">
        <v>149</v>
      </c>
      <c r="D16" s="170">
        <v>14</v>
      </c>
      <c r="E16" s="171" t="s">
        <v>21</v>
      </c>
      <c r="F16" s="172">
        <v>21</v>
      </c>
      <c r="G16" s="170">
        <v>16</v>
      </c>
      <c r="H16" s="171" t="s">
        <v>21</v>
      </c>
      <c r="I16" s="172">
        <v>21</v>
      </c>
      <c r="J16" s="170"/>
      <c r="K16" s="171" t="s">
        <v>21</v>
      </c>
      <c r="L16" s="172"/>
      <c r="M16" s="117">
        <f t="shared" si="0"/>
        <v>30</v>
      </c>
      <c r="N16" s="118">
        <f t="shared" si="1"/>
        <v>42</v>
      </c>
      <c r="O16" s="119">
        <f t="shared" si="2"/>
        <v>0</v>
      </c>
      <c r="P16" s="120">
        <f t="shared" si="3"/>
        <v>2</v>
      </c>
      <c r="Q16" s="126">
        <f t="shared" si="4"/>
        <v>0</v>
      </c>
      <c r="R16" s="122">
        <f t="shared" si="4"/>
        <v>1</v>
      </c>
      <c r="S16" s="198" t="s">
        <v>220</v>
      </c>
    </row>
    <row r="17" spans="1:19" ht="30" customHeight="1">
      <c r="A17" s="47" t="s">
        <v>131</v>
      </c>
      <c r="B17" s="173" t="s">
        <v>107</v>
      </c>
      <c r="C17" s="173" t="s">
        <v>150</v>
      </c>
      <c r="D17" s="170">
        <v>21</v>
      </c>
      <c r="E17" s="171" t="s">
        <v>21</v>
      </c>
      <c r="F17" s="172">
        <v>13</v>
      </c>
      <c r="G17" s="170">
        <v>16</v>
      </c>
      <c r="H17" s="171" t="s">
        <v>21</v>
      </c>
      <c r="I17" s="172">
        <v>21</v>
      </c>
      <c r="J17" s="170">
        <v>12</v>
      </c>
      <c r="K17" s="171" t="s">
        <v>21</v>
      </c>
      <c r="L17" s="172">
        <v>21</v>
      </c>
      <c r="M17" s="117">
        <f t="shared" si="0"/>
        <v>49</v>
      </c>
      <c r="N17" s="118">
        <f t="shared" si="1"/>
        <v>55</v>
      </c>
      <c r="O17" s="119">
        <f t="shared" si="2"/>
        <v>1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8" t="s">
        <v>224</v>
      </c>
    </row>
    <row r="18" spans="1:19" ht="30" customHeight="1">
      <c r="A18" s="47" t="s">
        <v>132</v>
      </c>
      <c r="B18" s="173" t="s">
        <v>105</v>
      </c>
      <c r="C18" s="173" t="s">
        <v>234</v>
      </c>
      <c r="D18" s="170">
        <v>21</v>
      </c>
      <c r="E18" s="171" t="s">
        <v>21</v>
      </c>
      <c r="F18" s="172">
        <v>8</v>
      </c>
      <c r="G18" s="170">
        <v>19</v>
      </c>
      <c r="H18" s="171" t="s">
        <v>21</v>
      </c>
      <c r="I18" s="172">
        <v>21</v>
      </c>
      <c r="J18" s="170">
        <v>21</v>
      </c>
      <c r="K18" s="171" t="s">
        <v>21</v>
      </c>
      <c r="L18" s="172">
        <v>16</v>
      </c>
      <c r="M18" s="117">
        <f t="shared" si="0"/>
        <v>61</v>
      </c>
      <c r="N18" s="118">
        <f t="shared" si="1"/>
        <v>45</v>
      </c>
      <c r="O18" s="119">
        <f t="shared" si="2"/>
        <v>2</v>
      </c>
      <c r="P18" s="120">
        <f t="shared" si="3"/>
        <v>1</v>
      </c>
      <c r="Q18" s="126">
        <f t="shared" si="4"/>
        <v>1</v>
      </c>
      <c r="R18" s="122">
        <f t="shared" si="4"/>
        <v>0</v>
      </c>
      <c r="S18" s="198" t="s">
        <v>220</v>
      </c>
    </row>
    <row r="19" spans="1:19" ht="30" customHeight="1" thickBot="1">
      <c r="A19" s="47" t="s">
        <v>134</v>
      </c>
      <c r="B19" s="173" t="s">
        <v>175</v>
      </c>
      <c r="C19" s="173" t="s">
        <v>180</v>
      </c>
      <c r="D19" s="170">
        <v>16</v>
      </c>
      <c r="E19" s="171" t="s">
        <v>21</v>
      </c>
      <c r="F19" s="172">
        <v>21</v>
      </c>
      <c r="G19" s="170">
        <v>20</v>
      </c>
      <c r="H19" s="171" t="s">
        <v>21</v>
      </c>
      <c r="I19" s="172">
        <v>22</v>
      </c>
      <c r="J19" s="170"/>
      <c r="K19" s="171" t="s">
        <v>21</v>
      </c>
      <c r="L19" s="172"/>
      <c r="M19" s="117">
        <f t="shared" si="0"/>
        <v>36</v>
      </c>
      <c r="N19" s="118">
        <f t="shared" si="1"/>
        <v>43</v>
      </c>
      <c r="O19" s="119">
        <f t="shared" si="2"/>
        <v>0</v>
      </c>
      <c r="P19" s="120">
        <f t="shared" si="3"/>
        <v>2</v>
      </c>
      <c r="Q19" s="128">
        <f t="shared" si="4"/>
        <v>0</v>
      </c>
      <c r="R19" s="122">
        <f t="shared" si="4"/>
        <v>1</v>
      </c>
      <c r="S19" s="199" t="s">
        <v>224</v>
      </c>
    </row>
    <row r="20" spans="1:19" ht="34.5" customHeight="1" thickBot="1">
      <c r="A20" s="111" t="s">
        <v>10</v>
      </c>
      <c r="B20" s="205" t="str">
        <f>IF(Q20&gt;R20,C8,IF(R20&gt;Q20,C9,"remíza"))</f>
        <v>Jižní Čechy "A"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285</v>
      </c>
      <c r="N20" s="130">
        <f t="shared" si="5"/>
        <v>291</v>
      </c>
      <c r="O20" s="131">
        <f t="shared" si="5"/>
        <v>5</v>
      </c>
      <c r="P20" s="132">
        <f t="shared" si="5"/>
        <v>11</v>
      </c>
      <c r="Q20" s="131">
        <f t="shared" si="5"/>
        <v>2</v>
      </c>
      <c r="R20" s="133">
        <f t="shared" si="5"/>
        <v>5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174" t="s">
        <v>12</v>
      </c>
    </row>
    <row r="23" ht="12.75"/>
    <row r="24" spans="1:2" ht="19.5" customHeight="1">
      <c r="A24" s="175" t="s">
        <v>13</v>
      </c>
      <c r="B24" s="151" t="s">
        <v>14</v>
      </c>
    </row>
    <row r="25" spans="1:2" ht="19.5" customHeight="1">
      <c r="A25" s="23"/>
      <c r="B25" s="151" t="s">
        <v>14</v>
      </c>
    </row>
    <row r="27" spans="1:20" ht="12.75">
      <c r="A27" s="27" t="s">
        <v>15</v>
      </c>
      <c r="C27" s="176"/>
      <c r="D27" s="27" t="s">
        <v>16</v>
      </c>
      <c r="E27" s="27"/>
      <c r="F27" s="27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</row>
    <row r="28" spans="1:20" ht="12.75">
      <c r="A28" s="28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12.75">
      <c r="A29" s="28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</row>
    <row r="30" spans="1:20" ht="12.75">
      <c r="A30" s="28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</row>
    <row r="31" spans="1:20" ht="12.75">
      <c r="A31" s="27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</row>
    <row r="32" spans="1:20" ht="12.75">
      <c r="A32" s="28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1"/>
  <sheetViews>
    <sheetView zoomScale="80" zoomScaleNormal="80" zoomScalePageLayoutView="0" workbookViewId="0" topLeftCell="A1">
      <selection activeCell="D24" sqref="D24"/>
    </sheetView>
  </sheetViews>
  <sheetFormatPr defaultColWidth="9.00390625" defaultRowHeight="12.75"/>
  <cols>
    <col min="1" max="1" width="15.875" style="151" customWidth="1"/>
    <col min="2" max="3" width="32.75390625" style="151" customWidth="1"/>
    <col min="4" max="4" width="3.75390625" style="151" customWidth="1"/>
    <col min="5" max="5" width="0.875" style="151" customWidth="1"/>
    <col min="6" max="7" width="3.75390625" style="151" customWidth="1"/>
    <col min="8" max="8" width="0.875" style="151" customWidth="1"/>
    <col min="9" max="10" width="3.75390625" style="151" customWidth="1"/>
    <col min="11" max="11" width="0.875" style="151" customWidth="1"/>
    <col min="12" max="12" width="3.75390625" style="151" customWidth="1"/>
    <col min="13" max="17" width="5.75390625" style="151" customWidth="1"/>
    <col min="18" max="18" width="5.125" style="151" customWidth="1"/>
    <col min="19" max="19" width="15.00390625" style="151" customWidth="1"/>
    <col min="20" max="20" width="2.25390625" style="151" customWidth="1"/>
    <col min="21" max="16384" width="9.125" style="151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152"/>
      <c r="C7" s="147" t="s">
        <v>74</v>
      </c>
      <c r="D7" s="152"/>
      <c r="E7" s="152"/>
      <c r="F7" s="152"/>
      <c r="G7" s="152"/>
      <c r="H7" s="152"/>
      <c r="I7" s="152"/>
      <c r="J7" s="147"/>
      <c r="K7" s="147"/>
      <c r="L7" s="147"/>
      <c r="M7" s="152"/>
      <c r="N7" s="152"/>
      <c r="O7" s="152"/>
      <c r="P7" s="152"/>
      <c r="Q7" s="152"/>
      <c r="R7" s="152"/>
      <c r="S7" s="153"/>
    </row>
    <row r="8" spans="1:19" ht="19.5" customHeight="1" thickTop="1">
      <c r="A8" s="4" t="s">
        <v>3</v>
      </c>
      <c r="B8" s="5"/>
      <c r="C8" s="187" t="s">
        <v>83</v>
      </c>
      <c r="D8" s="154"/>
      <c r="E8" s="154"/>
      <c r="F8" s="154"/>
      <c r="G8" s="154"/>
      <c r="H8" s="154"/>
      <c r="I8" s="154"/>
      <c r="J8" s="154"/>
      <c r="K8" s="154"/>
      <c r="L8" s="154"/>
      <c r="M8" s="6"/>
      <c r="N8" s="154"/>
      <c r="O8" s="154"/>
      <c r="P8" s="155" t="s">
        <v>17</v>
      </c>
      <c r="Q8" s="156"/>
      <c r="R8" s="182" t="s">
        <v>72</v>
      </c>
      <c r="S8" s="157"/>
    </row>
    <row r="9" spans="1:19" ht="19.5" customHeight="1">
      <c r="A9" s="4" t="s">
        <v>4</v>
      </c>
      <c r="B9" s="185"/>
      <c r="C9" s="187" t="s">
        <v>85</v>
      </c>
      <c r="D9" s="6"/>
      <c r="E9" s="6"/>
      <c r="F9" s="6"/>
      <c r="G9" s="154"/>
      <c r="H9" s="154"/>
      <c r="I9" s="154"/>
      <c r="J9" s="154"/>
      <c r="K9" s="154"/>
      <c r="L9" s="154"/>
      <c r="M9" s="154"/>
      <c r="N9" s="154"/>
      <c r="O9" s="154"/>
      <c r="P9" s="159" t="s">
        <v>2</v>
      </c>
      <c r="Q9" s="158"/>
      <c r="R9" s="154" t="s">
        <v>32</v>
      </c>
      <c r="S9" s="157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61"/>
      <c r="N10" s="161"/>
      <c r="O10" s="161"/>
      <c r="P10" s="208" t="s">
        <v>61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62"/>
      <c r="N12" s="163"/>
      <c r="O12" s="162"/>
      <c r="P12" s="163"/>
      <c r="Q12" s="162"/>
      <c r="R12" s="163"/>
      <c r="S12" s="164"/>
    </row>
    <row r="13" spans="1:19" ht="30" customHeight="1" thickTop="1">
      <c r="A13" s="80" t="s">
        <v>135</v>
      </c>
      <c r="B13" s="165" t="s">
        <v>208</v>
      </c>
      <c r="C13" s="166" t="s">
        <v>200</v>
      </c>
      <c r="D13" s="167">
        <v>15</v>
      </c>
      <c r="E13" s="168" t="s">
        <v>21</v>
      </c>
      <c r="F13" s="169">
        <v>21</v>
      </c>
      <c r="G13" s="167">
        <v>15</v>
      </c>
      <c r="H13" s="168" t="s">
        <v>21</v>
      </c>
      <c r="I13" s="169">
        <v>21</v>
      </c>
      <c r="J13" s="167"/>
      <c r="K13" s="168" t="s">
        <v>21</v>
      </c>
      <c r="L13" s="169"/>
      <c r="M13" s="117">
        <f aca="true" t="shared" si="0" ref="M13:M19">D13+G13+J13</f>
        <v>30</v>
      </c>
      <c r="N13" s="118">
        <f aca="true" t="shared" si="1" ref="N13:N19">F13+I13+L13</f>
        <v>42</v>
      </c>
      <c r="O13" s="119">
        <f aca="true" t="shared" si="2" ref="O13:O19">IF(D13&gt;F13,1,0)+IF(G13&gt;I13,1,0)+IF(J13&gt;L13,1,0)</f>
        <v>0</v>
      </c>
      <c r="P13" s="120">
        <f aca="true" t="shared" si="3" ref="P13:P19">IF(D13&lt;F13,1,0)+IF(G13&lt;I13,1,0)+IF(J13&lt;L13,1,0)</f>
        <v>2</v>
      </c>
      <c r="Q13" s="121">
        <f aca="true" t="shared" si="4" ref="Q13:R19">IF(O13=2,1,0)</f>
        <v>0</v>
      </c>
      <c r="R13" s="122">
        <f t="shared" si="4"/>
        <v>1</v>
      </c>
      <c r="S13" s="198" t="s">
        <v>221</v>
      </c>
    </row>
    <row r="14" spans="1:19" ht="30" customHeight="1">
      <c r="A14" s="47" t="s">
        <v>128</v>
      </c>
      <c r="B14" s="165" t="s">
        <v>120</v>
      </c>
      <c r="C14" s="166" t="s">
        <v>201</v>
      </c>
      <c r="D14" s="170">
        <v>9</v>
      </c>
      <c r="E14" s="171" t="s">
        <v>21</v>
      </c>
      <c r="F14" s="172">
        <v>21</v>
      </c>
      <c r="G14" s="170">
        <v>9</v>
      </c>
      <c r="H14" s="171" t="s">
        <v>21</v>
      </c>
      <c r="I14" s="172">
        <v>21</v>
      </c>
      <c r="J14" s="170"/>
      <c r="K14" s="171" t="s">
        <v>21</v>
      </c>
      <c r="L14" s="172"/>
      <c r="M14" s="117">
        <f t="shared" si="0"/>
        <v>18</v>
      </c>
      <c r="N14" s="118">
        <f t="shared" si="1"/>
        <v>42</v>
      </c>
      <c r="O14" s="119">
        <f t="shared" si="2"/>
        <v>0</v>
      </c>
      <c r="P14" s="120">
        <f t="shared" si="3"/>
        <v>2</v>
      </c>
      <c r="Q14" s="126">
        <f t="shared" si="4"/>
        <v>0</v>
      </c>
      <c r="R14" s="122">
        <f t="shared" si="4"/>
        <v>1</v>
      </c>
      <c r="S14" s="198" t="s">
        <v>218</v>
      </c>
    </row>
    <row r="15" spans="1:19" ht="30" customHeight="1">
      <c r="A15" s="47" t="s">
        <v>129</v>
      </c>
      <c r="B15" s="165" t="s">
        <v>119</v>
      </c>
      <c r="C15" s="166" t="s">
        <v>95</v>
      </c>
      <c r="D15" s="170">
        <v>21</v>
      </c>
      <c r="E15" s="171" t="s">
        <v>21</v>
      </c>
      <c r="F15" s="172">
        <v>15</v>
      </c>
      <c r="G15" s="170">
        <v>21</v>
      </c>
      <c r="H15" s="171" t="s">
        <v>21</v>
      </c>
      <c r="I15" s="172">
        <v>6</v>
      </c>
      <c r="J15" s="170"/>
      <c r="K15" s="171" t="s">
        <v>21</v>
      </c>
      <c r="L15" s="172"/>
      <c r="M15" s="117">
        <f t="shared" si="0"/>
        <v>42</v>
      </c>
      <c r="N15" s="118">
        <f t="shared" si="1"/>
        <v>21</v>
      </c>
      <c r="O15" s="119">
        <f t="shared" si="2"/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8" t="s">
        <v>221</v>
      </c>
    </row>
    <row r="16" spans="1:19" ht="30" customHeight="1">
      <c r="A16" s="47" t="s">
        <v>130</v>
      </c>
      <c r="B16" s="173" t="s">
        <v>209</v>
      </c>
      <c r="C16" s="173" t="s">
        <v>94</v>
      </c>
      <c r="D16" s="170">
        <v>19</v>
      </c>
      <c r="E16" s="171" t="s">
        <v>21</v>
      </c>
      <c r="F16" s="172">
        <v>21</v>
      </c>
      <c r="G16" s="170">
        <v>21</v>
      </c>
      <c r="H16" s="171" t="s">
        <v>21</v>
      </c>
      <c r="I16" s="172">
        <v>12</v>
      </c>
      <c r="J16" s="170">
        <v>21</v>
      </c>
      <c r="K16" s="171" t="s">
        <v>21</v>
      </c>
      <c r="L16" s="172">
        <v>14</v>
      </c>
      <c r="M16" s="117">
        <f t="shared" si="0"/>
        <v>61</v>
      </c>
      <c r="N16" s="118">
        <f t="shared" si="1"/>
        <v>47</v>
      </c>
      <c r="O16" s="119">
        <f t="shared" si="2"/>
        <v>2</v>
      </c>
      <c r="P16" s="120">
        <f t="shared" si="3"/>
        <v>1</v>
      </c>
      <c r="Q16" s="126">
        <f t="shared" si="4"/>
        <v>1</v>
      </c>
      <c r="R16" s="122">
        <f t="shared" si="4"/>
        <v>0</v>
      </c>
      <c r="S16" s="198" t="s">
        <v>218</v>
      </c>
    </row>
    <row r="17" spans="1:19" ht="30" customHeight="1">
      <c r="A17" s="47" t="s">
        <v>131</v>
      </c>
      <c r="B17" s="173" t="s">
        <v>118</v>
      </c>
      <c r="C17" s="173" t="s">
        <v>93</v>
      </c>
      <c r="D17" s="170">
        <v>12</v>
      </c>
      <c r="E17" s="171" t="s">
        <v>21</v>
      </c>
      <c r="F17" s="172">
        <v>21</v>
      </c>
      <c r="G17" s="170">
        <v>12</v>
      </c>
      <c r="H17" s="171" t="s">
        <v>21</v>
      </c>
      <c r="I17" s="172">
        <v>21</v>
      </c>
      <c r="J17" s="170"/>
      <c r="K17" s="171" t="s">
        <v>21</v>
      </c>
      <c r="L17" s="172"/>
      <c r="M17" s="117">
        <f t="shared" si="0"/>
        <v>24</v>
      </c>
      <c r="N17" s="118">
        <f t="shared" si="1"/>
        <v>42</v>
      </c>
      <c r="O17" s="119">
        <f t="shared" si="2"/>
        <v>0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8" t="s">
        <v>221</v>
      </c>
    </row>
    <row r="18" spans="1:19" ht="30" customHeight="1">
      <c r="A18" s="47" t="s">
        <v>132</v>
      </c>
      <c r="B18" s="173" t="s">
        <v>210</v>
      </c>
      <c r="C18" s="173" t="s">
        <v>202</v>
      </c>
      <c r="D18" s="170">
        <v>21</v>
      </c>
      <c r="E18" s="171" t="s">
        <v>21</v>
      </c>
      <c r="F18" s="172">
        <v>8</v>
      </c>
      <c r="G18" s="170">
        <v>21</v>
      </c>
      <c r="H18" s="171" t="s">
        <v>21</v>
      </c>
      <c r="I18" s="172">
        <v>9</v>
      </c>
      <c r="J18" s="170"/>
      <c r="K18" s="171" t="s">
        <v>21</v>
      </c>
      <c r="L18" s="172"/>
      <c r="M18" s="117">
        <f t="shared" si="0"/>
        <v>42</v>
      </c>
      <c r="N18" s="118">
        <f t="shared" si="1"/>
        <v>17</v>
      </c>
      <c r="O18" s="119">
        <f t="shared" si="2"/>
        <v>2</v>
      </c>
      <c r="P18" s="120">
        <f t="shared" si="3"/>
        <v>0</v>
      </c>
      <c r="Q18" s="126">
        <f t="shared" si="4"/>
        <v>1</v>
      </c>
      <c r="R18" s="122">
        <f t="shared" si="4"/>
        <v>0</v>
      </c>
      <c r="S18" s="198" t="s">
        <v>218</v>
      </c>
    </row>
    <row r="19" spans="1:19" ht="30" customHeight="1" thickBot="1">
      <c r="A19" s="47" t="s">
        <v>134</v>
      </c>
      <c r="B19" s="173" t="s">
        <v>127</v>
      </c>
      <c r="C19" s="173" t="s">
        <v>203</v>
      </c>
      <c r="D19" s="170">
        <v>21</v>
      </c>
      <c r="E19" s="171" t="s">
        <v>21</v>
      </c>
      <c r="F19" s="172">
        <v>19</v>
      </c>
      <c r="G19" s="170">
        <v>21</v>
      </c>
      <c r="H19" s="171" t="s">
        <v>21</v>
      </c>
      <c r="I19" s="172">
        <v>11</v>
      </c>
      <c r="J19" s="170"/>
      <c r="K19" s="171" t="s">
        <v>21</v>
      </c>
      <c r="L19" s="172"/>
      <c r="M19" s="117">
        <f t="shared" si="0"/>
        <v>42</v>
      </c>
      <c r="N19" s="118">
        <f t="shared" si="1"/>
        <v>30</v>
      </c>
      <c r="O19" s="119">
        <f t="shared" si="2"/>
        <v>2</v>
      </c>
      <c r="P19" s="120">
        <f t="shared" si="3"/>
        <v>0</v>
      </c>
      <c r="Q19" s="128">
        <f t="shared" si="4"/>
        <v>1</v>
      </c>
      <c r="R19" s="122">
        <f t="shared" si="4"/>
        <v>0</v>
      </c>
      <c r="S19" s="199" t="s">
        <v>221</v>
      </c>
    </row>
    <row r="20" spans="1:19" ht="34.5" customHeight="1" thickBot="1">
      <c r="A20" s="111" t="s">
        <v>10</v>
      </c>
      <c r="B20" s="205" t="str">
        <f>IF(Q20&gt;R20,C8,IF(R20&gt;Q20,C9,"remíza"))</f>
        <v>Jižní Morava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259</v>
      </c>
      <c r="N20" s="130">
        <f t="shared" si="5"/>
        <v>241</v>
      </c>
      <c r="O20" s="131">
        <f t="shared" si="5"/>
        <v>8</v>
      </c>
      <c r="P20" s="132">
        <f t="shared" si="5"/>
        <v>7</v>
      </c>
      <c r="Q20" s="131">
        <f t="shared" si="5"/>
        <v>4</v>
      </c>
      <c r="R20" s="133">
        <f t="shared" si="5"/>
        <v>3</v>
      </c>
      <c r="S20" s="1" t="s">
        <v>57</v>
      </c>
    </row>
    <row r="21" ht="12.75">
      <c r="A21" s="174" t="s">
        <v>12</v>
      </c>
    </row>
    <row r="22" ht="0.75" customHeight="1"/>
    <row r="23" spans="1:17" ht="25.5" customHeight="1">
      <c r="A23" s="191" t="s">
        <v>13</v>
      </c>
      <c r="B23" s="217" t="s">
        <v>76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2" ht="15.75" customHeight="1">
      <c r="A24" s="191"/>
      <c r="B24" s="192" t="s">
        <v>76</v>
      </c>
    </row>
    <row r="25" spans="1:18" ht="26.2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</row>
    <row r="26" spans="1:20" ht="12.75">
      <c r="A26" s="27" t="s">
        <v>15</v>
      </c>
      <c r="C26" s="176"/>
      <c r="D26" s="27" t="s">
        <v>16</v>
      </c>
      <c r="E26" s="27"/>
      <c r="F26" s="27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</row>
    <row r="27" spans="1:20" ht="12.75">
      <c r="A27" s="28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</row>
    <row r="28" spans="1:20" ht="12.75">
      <c r="A28" s="28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12.75">
      <c r="A29" s="28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</row>
    <row r="30" spans="1:20" ht="12.75">
      <c r="A30" s="27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</row>
    <row r="31" spans="1:20" ht="12.75">
      <c r="A31" s="28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</row>
  </sheetData>
  <sheetProtection/>
  <mergeCells count="9">
    <mergeCell ref="A25:R25"/>
    <mergeCell ref="B23:Q23"/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3">
      <selection activeCell="J19" sqref="J19"/>
    </sheetView>
  </sheetViews>
  <sheetFormatPr defaultColWidth="9.00390625" defaultRowHeight="12.75"/>
  <cols>
    <col min="1" max="1" width="15.875" style="151" customWidth="1"/>
    <col min="2" max="3" width="32.75390625" style="151" customWidth="1"/>
    <col min="4" max="4" width="3.75390625" style="151" customWidth="1"/>
    <col min="5" max="5" width="0.875" style="151" customWidth="1"/>
    <col min="6" max="7" width="3.75390625" style="151" customWidth="1"/>
    <col min="8" max="8" width="0.875" style="151" customWidth="1"/>
    <col min="9" max="10" width="3.75390625" style="151" customWidth="1"/>
    <col min="11" max="11" width="0.875" style="151" customWidth="1"/>
    <col min="12" max="12" width="3.75390625" style="151" customWidth="1"/>
    <col min="13" max="17" width="5.75390625" style="151" customWidth="1"/>
    <col min="18" max="18" width="5.125" style="151" customWidth="1"/>
    <col min="19" max="19" width="15.00390625" style="151" customWidth="1"/>
    <col min="20" max="20" width="2.25390625" style="151" customWidth="1"/>
    <col min="21" max="16384" width="9.125" style="151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152"/>
      <c r="C7" s="147" t="s">
        <v>74</v>
      </c>
      <c r="D7" s="152"/>
      <c r="E7" s="152"/>
      <c r="F7" s="152"/>
      <c r="G7" s="152"/>
      <c r="H7" s="152"/>
      <c r="I7" s="152"/>
      <c r="J7" s="147"/>
      <c r="K7" s="147"/>
      <c r="L7" s="147"/>
      <c r="M7" s="152"/>
      <c r="N7" s="152"/>
      <c r="O7" s="152"/>
      <c r="P7" s="152"/>
      <c r="Q7" s="152"/>
      <c r="R7" s="152"/>
      <c r="S7" s="153"/>
    </row>
    <row r="8" spans="1:19" ht="19.5" customHeight="1" thickTop="1">
      <c r="A8" s="4" t="s">
        <v>3</v>
      </c>
      <c r="B8" s="5"/>
      <c r="C8" s="187" t="s">
        <v>87</v>
      </c>
      <c r="D8" s="154"/>
      <c r="E8" s="154"/>
      <c r="F8" s="154"/>
      <c r="G8" s="154"/>
      <c r="H8" s="154"/>
      <c r="I8" s="154"/>
      <c r="J8" s="154"/>
      <c r="K8" s="154"/>
      <c r="L8" s="154"/>
      <c r="M8" s="6"/>
      <c r="N8" s="154"/>
      <c r="O8" s="154"/>
      <c r="P8" s="155" t="s">
        <v>17</v>
      </c>
      <c r="Q8" s="156"/>
      <c r="R8" s="182" t="s">
        <v>72</v>
      </c>
      <c r="S8" s="157"/>
    </row>
    <row r="9" spans="1:19" ht="19.5" customHeight="1">
      <c r="A9" s="4" t="s">
        <v>4</v>
      </c>
      <c r="B9" s="185"/>
      <c r="C9" s="187" t="s">
        <v>82</v>
      </c>
      <c r="D9" s="6"/>
      <c r="E9" s="6"/>
      <c r="F9" s="6"/>
      <c r="G9" s="154"/>
      <c r="H9" s="154"/>
      <c r="I9" s="154"/>
      <c r="J9" s="154"/>
      <c r="K9" s="154"/>
      <c r="L9" s="154"/>
      <c r="M9" s="154"/>
      <c r="N9" s="154"/>
      <c r="O9" s="154"/>
      <c r="P9" s="159" t="s">
        <v>2</v>
      </c>
      <c r="Q9" s="158"/>
      <c r="R9" s="154" t="s">
        <v>32</v>
      </c>
      <c r="S9" s="157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61"/>
      <c r="N10" s="161"/>
      <c r="O10" s="161"/>
      <c r="P10" s="208" t="s">
        <v>61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62"/>
      <c r="N12" s="163"/>
      <c r="O12" s="162"/>
      <c r="P12" s="163"/>
      <c r="Q12" s="162"/>
      <c r="R12" s="163"/>
      <c r="S12" s="164"/>
    </row>
    <row r="13" spans="1:19" ht="30" customHeight="1" thickTop="1">
      <c r="A13" s="80" t="s">
        <v>135</v>
      </c>
      <c r="B13" s="165" t="s">
        <v>204</v>
      </c>
      <c r="C13" s="166" t="s">
        <v>211</v>
      </c>
      <c r="D13" s="167">
        <v>21</v>
      </c>
      <c r="E13" s="168" t="s">
        <v>21</v>
      </c>
      <c r="F13" s="169">
        <v>14</v>
      </c>
      <c r="G13" s="167">
        <v>21</v>
      </c>
      <c r="H13" s="168" t="s">
        <v>21</v>
      </c>
      <c r="I13" s="169">
        <v>11</v>
      </c>
      <c r="J13" s="167"/>
      <c r="K13" s="168" t="s">
        <v>21</v>
      </c>
      <c r="L13" s="169"/>
      <c r="M13" s="117">
        <f aca="true" t="shared" si="0" ref="M13:M19">D13+G13+J13</f>
        <v>42</v>
      </c>
      <c r="N13" s="118">
        <f aca="true" t="shared" si="1" ref="N13:N19">F13+I13+L13</f>
        <v>25</v>
      </c>
      <c r="O13" s="119">
        <f aca="true" t="shared" si="2" ref="O13:O19">IF(D13&gt;F13,1,0)+IF(G13&gt;I13,1,0)+IF(J13&gt;L13,1,0)</f>
        <v>2</v>
      </c>
      <c r="P13" s="120">
        <f aca="true" t="shared" si="3" ref="P13:P19">IF(D13&lt;F13,1,0)+IF(G13&lt;I13,1,0)+IF(J13&lt;L13,1,0)</f>
        <v>0</v>
      </c>
      <c r="Q13" s="121">
        <f aca="true" t="shared" si="4" ref="Q13:R19">IF(O13=2,1,0)</f>
        <v>1</v>
      </c>
      <c r="R13" s="122">
        <f t="shared" si="4"/>
        <v>0</v>
      </c>
      <c r="S13" s="198" t="s">
        <v>215</v>
      </c>
    </row>
    <row r="14" spans="1:19" ht="30" customHeight="1">
      <c r="A14" s="47" t="s">
        <v>128</v>
      </c>
      <c r="B14" s="165" t="s">
        <v>109</v>
      </c>
      <c r="C14" s="166" t="s">
        <v>188</v>
      </c>
      <c r="D14" s="170">
        <v>21</v>
      </c>
      <c r="E14" s="171" t="s">
        <v>21</v>
      </c>
      <c r="F14" s="172">
        <v>12</v>
      </c>
      <c r="G14" s="170">
        <v>21</v>
      </c>
      <c r="H14" s="171" t="s">
        <v>21</v>
      </c>
      <c r="I14" s="172">
        <v>17</v>
      </c>
      <c r="J14" s="170"/>
      <c r="K14" s="171" t="s">
        <v>21</v>
      </c>
      <c r="L14" s="172"/>
      <c r="M14" s="117">
        <f t="shared" si="0"/>
        <v>42</v>
      </c>
      <c r="N14" s="118">
        <f t="shared" si="1"/>
        <v>29</v>
      </c>
      <c r="O14" s="119">
        <f t="shared" si="2"/>
        <v>2</v>
      </c>
      <c r="P14" s="120">
        <f t="shared" si="3"/>
        <v>0</v>
      </c>
      <c r="Q14" s="126">
        <f t="shared" si="4"/>
        <v>1</v>
      </c>
      <c r="R14" s="122">
        <f t="shared" si="4"/>
        <v>0</v>
      </c>
      <c r="S14" s="198" t="s">
        <v>222</v>
      </c>
    </row>
    <row r="15" spans="1:19" ht="30" customHeight="1">
      <c r="A15" s="47" t="s">
        <v>129</v>
      </c>
      <c r="B15" s="165" t="s">
        <v>205</v>
      </c>
      <c r="C15" s="166" t="s">
        <v>212</v>
      </c>
      <c r="D15" s="170">
        <v>21</v>
      </c>
      <c r="E15" s="171" t="s">
        <v>21</v>
      </c>
      <c r="F15" s="172">
        <v>18</v>
      </c>
      <c r="G15" s="170">
        <v>21</v>
      </c>
      <c r="H15" s="171" t="s">
        <v>21</v>
      </c>
      <c r="I15" s="172">
        <v>13</v>
      </c>
      <c r="J15" s="170"/>
      <c r="K15" s="171" t="s">
        <v>21</v>
      </c>
      <c r="L15" s="172"/>
      <c r="M15" s="117">
        <f t="shared" si="0"/>
        <v>42</v>
      </c>
      <c r="N15" s="118">
        <f t="shared" si="1"/>
        <v>31</v>
      </c>
      <c r="O15" s="119">
        <f t="shared" si="2"/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8" t="s">
        <v>215</v>
      </c>
    </row>
    <row r="16" spans="1:19" ht="30" customHeight="1">
      <c r="A16" s="47" t="s">
        <v>130</v>
      </c>
      <c r="B16" s="173" t="s">
        <v>174</v>
      </c>
      <c r="C16" s="173" t="s">
        <v>157</v>
      </c>
      <c r="D16" s="170">
        <v>21</v>
      </c>
      <c r="E16" s="171" t="s">
        <v>21</v>
      </c>
      <c r="F16" s="172">
        <v>4</v>
      </c>
      <c r="G16" s="170">
        <v>21</v>
      </c>
      <c r="H16" s="171" t="s">
        <v>21</v>
      </c>
      <c r="I16" s="172">
        <v>12</v>
      </c>
      <c r="J16" s="170"/>
      <c r="K16" s="171" t="s">
        <v>21</v>
      </c>
      <c r="L16" s="172"/>
      <c r="M16" s="117">
        <f t="shared" si="0"/>
        <v>42</v>
      </c>
      <c r="N16" s="118">
        <f t="shared" si="1"/>
        <v>16</v>
      </c>
      <c r="O16" s="119">
        <f t="shared" si="2"/>
        <v>2</v>
      </c>
      <c r="P16" s="120">
        <f t="shared" si="3"/>
        <v>0</v>
      </c>
      <c r="Q16" s="126">
        <f t="shared" si="4"/>
        <v>1</v>
      </c>
      <c r="R16" s="122">
        <f t="shared" si="4"/>
        <v>0</v>
      </c>
      <c r="S16" s="198" t="s">
        <v>222</v>
      </c>
    </row>
    <row r="17" spans="1:19" ht="30" customHeight="1">
      <c r="A17" s="47" t="s">
        <v>131</v>
      </c>
      <c r="B17" s="173" t="s">
        <v>106</v>
      </c>
      <c r="C17" s="173" t="s">
        <v>213</v>
      </c>
      <c r="D17" s="170">
        <v>11</v>
      </c>
      <c r="E17" s="171" t="s">
        <v>21</v>
      </c>
      <c r="F17" s="172">
        <v>21</v>
      </c>
      <c r="G17" s="170">
        <v>5</v>
      </c>
      <c r="H17" s="171" t="s">
        <v>21</v>
      </c>
      <c r="I17" s="172">
        <v>21</v>
      </c>
      <c r="J17" s="170"/>
      <c r="K17" s="171" t="s">
        <v>21</v>
      </c>
      <c r="L17" s="172"/>
      <c r="M17" s="117">
        <f t="shared" si="0"/>
        <v>16</v>
      </c>
      <c r="N17" s="118">
        <f t="shared" si="1"/>
        <v>42</v>
      </c>
      <c r="O17" s="119">
        <f t="shared" si="2"/>
        <v>0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8" t="s">
        <v>215</v>
      </c>
    </row>
    <row r="18" spans="1:19" ht="30" customHeight="1">
      <c r="A18" s="47" t="s">
        <v>132</v>
      </c>
      <c r="B18" s="173" t="s">
        <v>206</v>
      </c>
      <c r="C18" s="173" t="s">
        <v>190</v>
      </c>
      <c r="D18" s="170">
        <v>21</v>
      </c>
      <c r="E18" s="171" t="s">
        <v>21</v>
      </c>
      <c r="F18" s="172">
        <v>12</v>
      </c>
      <c r="G18" s="170">
        <v>21</v>
      </c>
      <c r="H18" s="171" t="s">
        <v>21</v>
      </c>
      <c r="I18" s="172">
        <v>17</v>
      </c>
      <c r="J18" s="170"/>
      <c r="K18" s="171" t="s">
        <v>21</v>
      </c>
      <c r="L18" s="172"/>
      <c r="M18" s="117">
        <f t="shared" si="0"/>
        <v>42</v>
      </c>
      <c r="N18" s="118">
        <f t="shared" si="1"/>
        <v>29</v>
      </c>
      <c r="O18" s="119">
        <f t="shared" si="2"/>
        <v>2</v>
      </c>
      <c r="P18" s="120">
        <f t="shared" si="3"/>
        <v>0</v>
      </c>
      <c r="Q18" s="126">
        <f t="shared" si="4"/>
        <v>1</v>
      </c>
      <c r="R18" s="122">
        <f t="shared" si="4"/>
        <v>0</v>
      </c>
      <c r="S18" s="198" t="s">
        <v>222</v>
      </c>
    </row>
    <row r="19" spans="1:19" ht="30" customHeight="1" thickBot="1">
      <c r="A19" s="47" t="s">
        <v>134</v>
      </c>
      <c r="B19" s="173" t="s">
        <v>207</v>
      </c>
      <c r="C19" s="173" t="s">
        <v>214</v>
      </c>
      <c r="D19" s="170">
        <v>14</v>
      </c>
      <c r="E19" s="171" t="s">
        <v>21</v>
      </c>
      <c r="F19" s="172">
        <v>21</v>
      </c>
      <c r="G19" s="170">
        <v>7</v>
      </c>
      <c r="H19" s="171" t="s">
        <v>21</v>
      </c>
      <c r="I19" s="172">
        <v>21</v>
      </c>
      <c r="J19" s="170"/>
      <c r="K19" s="171" t="s">
        <v>21</v>
      </c>
      <c r="L19" s="172"/>
      <c r="M19" s="117">
        <f t="shared" si="0"/>
        <v>21</v>
      </c>
      <c r="N19" s="118">
        <f t="shared" si="1"/>
        <v>42</v>
      </c>
      <c r="O19" s="119">
        <f t="shared" si="2"/>
        <v>0</v>
      </c>
      <c r="P19" s="120">
        <f t="shared" si="3"/>
        <v>2</v>
      </c>
      <c r="Q19" s="128">
        <f t="shared" si="4"/>
        <v>0</v>
      </c>
      <c r="R19" s="122">
        <f t="shared" si="4"/>
        <v>1</v>
      </c>
      <c r="S19" s="199" t="s">
        <v>215</v>
      </c>
    </row>
    <row r="20" spans="1:19" ht="34.5" customHeight="1" thickBot="1">
      <c r="A20" s="111" t="s">
        <v>10</v>
      </c>
      <c r="B20" s="205" t="str">
        <f>IF(Q20&gt;R20,C8,IF(R20&gt;Q20,C9,"remíza"))</f>
        <v>Severní Čechy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247</v>
      </c>
      <c r="N20" s="130">
        <f t="shared" si="5"/>
        <v>214</v>
      </c>
      <c r="O20" s="131">
        <f t="shared" si="5"/>
        <v>10</v>
      </c>
      <c r="P20" s="132">
        <f t="shared" si="5"/>
        <v>4</v>
      </c>
      <c r="Q20" s="131">
        <f t="shared" si="5"/>
        <v>5</v>
      </c>
      <c r="R20" s="133">
        <f t="shared" si="5"/>
        <v>2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174" t="s">
        <v>12</v>
      </c>
    </row>
    <row r="23" ht="12.75"/>
    <row r="24" spans="1:2" ht="19.5" customHeight="1">
      <c r="A24" s="175" t="s">
        <v>13</v>
      </c>
      <c r="B24" s="151" t="s">
        <v>14</v>
      </c>
    </row>
    <row r="25" spans="1:2" ht="19.5" customHeight="1">
      <c r="A25" s="23"/>
      <c r="B25" s="151" t="s">
        <v>14</v>
      </c>
    </row>
    <row r="27" spans="1:20" ht="12.75">
      <c r="A27" s="27" t="s">
        <v>15</v>
      </c>
      <c r="C27" s="176"/>
      <c r="D27" s="27" t="s">
        <v>16</v>
      </c>
      <c r="E27" s="27"/>
      <c r="F27" s="27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</row>
    <row r="28" spans="1:20" ht="12.75">
      <c r="A28" s="28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12.75">
      <c r="A29" s="28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</row>
    <row r="30" spans="1:20" ht="12.75">
      <c r="A30" s="28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</row>
    <row r="31" spans="1:20" ht="12.75">
      <c r="A31" s="27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</row>
    <row r="32" spans="1:20" ht="12.75">
      <c r="A32" s="28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3">
      <selection activeCell="M19" sqref="M19"/>
    </sheetView>
  </sheetViews>
  <sheetFormatPr defaultColWidth="9.00390625" defaultRowHeight="12.75"/>
  <cols>
    <col min="1" max="1" width="15.875" style="151" customWidth="1"/>
    <col min="2" max="3" width="32.75390625" style="151" customWidth="1"/>
    <col min="4" max="4" width="3.75390625" style="151" customWidth="1"/>
    <col min="5" max="5" width="0.875" style="151" customWidth="1"/>
    <col min="6" max="7" width="3.75390625" style="151" customWidth="1"/>
    <col min="8" max="8" width="0.875" style="151" customWidth="1"/>
    <col min="9" max="10" width="3.75390625" style="151" customWidth="1"/>
    <col min="11" max="11" width="0.875" style="151" customWidth="1"/>
    <col min="12" max="12" width="3.75390625" style="151" customWidth="1"/>
    <col min="13" max="17" width="5.75390625" style="151" customWidth="1"/>
    <col min="18" max="18" width="5.125" style="151" customWidth="1"/>
    <col min="19" max="19" width="15.00390625" style="151" customWidth="1"/>
    <col min="20" max="20" width="2.25390625" style="151" customWidth="1"/>
    <col min="21" max="16384" width="9.125" style="151" customWidth="1"/>
  </cols>
  <sheetData>
    <row r="6" spans="1:19" ht="27" thickBot="1">
      <c r="A6" s="207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9.5" customHeight="1" thickBot="1">
      <c r="A7" s="29" t="s">
        <v>1</v>
      </c>
      <c r="B7" s="152"/>
      <c r="C7" s="147" t="s">
        <v>74</v>
      </c>
      <c r="D7" s="152"/>
      <c r="E7" s="152"/>
      <c r="F7" s="152"/>
      <c r="G7" s="152"/>
      <c r="H7" s="152"/>
      <c r="I7" s="152"/>
      <c r="J7" s="147"/>
      <c r="K7" s="147"/>
      <c r="L7" s="147"/>
      <c r="M7" s="152"/>
      <c r="N7" s="152"/>
      <c r="O7" s="152"/>
      <c r="P7" s="152"/>
      <c r="Q7" s="152"/>
      <c r="R7" s="152"/>
      <c r="S7" s="153"/>
    </row>
    <row r="8" spans="1:19" ht="19.5" customHeight="1" thickTop="1">
      <c r="A8" s="4" t="s">
        <v>3</v>
      </c>
      <c r="B8" s="5"/>
      <c r="C8" s="187" t="s">
        <v>85</v>
      </c>
      <c r="D8" s="154"/>
      <c r="E8" s="154"/>
      <c r="F8" s="154"/>
      <c r="G8" s="154"/>
      <c r="H8" s="154"/>
      <c r="I8" s="154"/>
      <c r="J8" s="154"/>
      <c r="K8" s="154"/>
      <c r="L8" s="154"/>
      <c r="M8" s="6"/>
      <c r="N8" s="154"/>
      <c r="O8" s="154"/>
      <c r="P8" s="155" t="s">
        <v>17</v>
      </c>
      <c r="Q8" s="156"/>
      <c r="R8" s="182" t="s">
        <v>72</v>
      </c>
      <c r="S8" s="157"/>
    </row>
    <row r="9" spans="1:19" ht="19.5" customHeight="1">
      <c r="A9" s="4" t="s">
        <v>4</v>
      </c>
      <c r="B9" s="158"/>
      <c r="C9" s="187" t="s">
        <v>82</v>
      </c>
      <c r="D9" s="6"/>
      <c r="E9" s="6"/>
      <c r="F9" s="6"/>
      <c r="G9" s="154"/>
      <c r="H9" s="154"/>
      <c r="I9" s="154"/>
      <c r="J9" s="154"/>
      <c r="K9" s="154"/>
      <c r="L9" s="154"/>
      <c r="M9" s="154"/>
      <c r="N9" s="154"/>
      <c r="O9" s="154"/>
      <c r="P9" s="159" t="s">
        <v>2</v>
      </c>
      <c r="Q9" s="158"/>
      <c r="R9" s="154" t="s">
        <v>32</v>
      </c>
      <c r="S9" s="157"/>
    </row>
    <row r="10" spans="1:19" ht="19.5" customHeight="1" thickBot="1">
      <c r="A10" s="10" t="s">
        <v>5</v>
      </c>
      <c r="B10" s="11"/>
      <c r="C10" s="160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61"/>
      <c r="N10" s="161"/>
      <c r="O10" s="161"/>
      <c r="P10" s="208" t="s">
        <v>69</v>
      </c>
      <c r="Q10" s="209"/>
      <c r="R10" s="209"/>
      <c r="S10" s="210"/>
    </row>
    <row r="11" spans="1:19" ht="24.75" customHeight="1">
      <c r="A11" s="14"/>
      <c r="B11" s="2" t="s">
        <v>6</v>
      </c>
      <c r="C11" s="2" t="s">
        <v>7</v>
      </c>
      <c r="D11" s="211" t="s">
        <v>8</v>
      </c>
      <c r="E11" s="212"/>
      <c r="F11" s="212"/>
      <c r="G11" s="212"/>
      <c r="H11" s="212"/>
      <c r="I11" s="212"/>
      <c r="J11" s="212"/>
      <c r="K11" s="212"/>
      <c r="L11" s="213"/>
      <c r="M11" s="214" t="s">
        <v>18</v>
      </c>
      <c r="N11" s="215"/>
      <c r="O11" s="214" t="s">
        <v>19</v>
      </c>
      <c r="P11" s="215"/>
      <c r="Q11" s="214" t="s">
        <v>20</v>
      </c>
      <c r="R11" s="215"/>
      <c r="S11" s="48" t="s">
        <v>9</v>
      </c>
    </row>
    <row r="12" spans="1:19" ht="9.75" customHeight="1" thickBot="1">
      <c r="A12" s="15"/>
      <c r="B12" s="16"/>
      <c r="C12" s="17"/>
      <c r="D12" s="49">
        <v>1</v>
      </c>
      <c r="E12" s="49"/>
      <c r="F12" s="49"/>
      <c r="G12" s="49">
        <v>2</v>
      </c>
      <c r="H12" s="49"/>
      <c r="I12" s="49"/>
      <c r="J12" s="49">
        <v>3</v>
      </c>
      <c r="K12" s="50"/>
      <c r="L12" s="51"/>
      <c r="M12" s="162"/>
      <c r="N12" s="163"/>
      <c r="O12" s="162"/>
      <c r="P12" s="163"/>
      <c r="Q12" s="162"/>
      <c r="R12" s="163"/>
      <c r="S12" s="164"/>
    </row>
    <row r="13" spans="1:19" ht="30" customHeight="1" thickTop="1">
      <c r="A13" s="80" t="s">
        <v>135</v>
      </c>
      <c r="B13" s="165" t="s">
        <v>89</v>
      </c>
      <c r="C13" s="166" t="s">
        <v>153</v>
      </c>
      <c r="D13" s="167">
        <v>8</v>
      </c>
      <c r="E13" s="168" t="s">
        <v>21</v>
      </c>
      <c r="F13" s="169">
        <v>21</v>
      </c>
      <c r="G13" s="167">
        <v>8</v>
      </c>
      <c r="H13" s="168" t="s">
        <v>21</v>
      </c>
      <c r="I13" s="169">
        <v>21</v>
      </c>
      <c r="J13" s="167"/>
      <c r="K13" s="168" t="s">
        <v>21</v>
      </c>
      <c r="L13" s="169"/>
      <c r="M13" s="117">
        <f aca="true" t="shared" si="0" ref="M13:M19">D13+G13+J13</f>
        <v>16</v>
      </c>
      <c r="N13" s="118">
        <f aca="true" t="shared" si="1" ref="N13:N19">F13+I13+L13</f>
        <v>42</v>
      </c>
      <c r="O13" s="119">
        <f aca="true" t="shared" si="2" ref="O13:O19">IF(D13&gt;F13,1,0)+IF(G13&gt;I13,1,0)+IF(J13&gt;L13,1,0)</f>
        <v>0</v>
      </c>
      <c r="P13" s="120">
        <f aca="true" t="shared" si="3" ref="P13:P19">IF(D13&lt;F13,1,0)+IF(G13&lt;I13,1,0)+IF(J13&lt;L13,1,0)</f>
        <v>2</v>
      </c>
      <c r="Q13" s="121">
        <f aca="true" t="shared" si="4" ref="Q13:R19">IF(O13=2,1,0)</f>
        <v>0</v>
      </c>
      <c r="R13" s="122">
        <f t="shared" si="4"/>
        <v>1</v>
      </c>
      <c r="S13" s="198" t="s">
        <v>218</v>
      </c>
    </row>
    <row r="14" spans="1:19" ht="30" customHeight="1">
      <c r="A14" s="47" t="s">
        <v>128</v>
      </c>
      <c r="B14" s="165" t="s">
        <v>90</v>
      </c>
      <c r="C14" s="166" t="s">
        <v>154</v>
      </c>
      <c r="D14" s="170">
        <v>21</v>
      </c>
      <c r="E14" s="171" t="s">
        <v>21</v>
      </c>
      <c r="F14" s="172">
        <v>8</v>
      </c>
      <c r="G14" s="170">
        <v>21</v>
      </c>
      <c r="H14" s="171" t="s">
        <v>21</v>
      </c>
      <c r="I14" s="172">
        <v>6</v>
      </c>
      <c r="J14" s="170"/>
      <c r="K14" s="171" t="s">
        <v>21</v>
      </c>
      <c r="L14" s="172"/>
      <c r="M14" s="117">
        <f t="shared" si="0"/>
        <v>42</v>
      </c>
      <c r="N14" s="118">
        <f t="shared" si="1"/>
        <v>14</v>
      </c>
      <c r="O14" s="119">
        <f t="shared" si="2"/>
        <v>2</v>
      </c>
      <c r="P14" s="120">
        <f t="shared" si="3"/>
        <v>0</v>
      </c>
      <c r="Q14" s="126">
        <f t="shared" si="4"/>
        <v>1</v>
      </c>
      <c r="R14" s="122">
        <f t="shared" si="4"/>
        <v>0</v>
      </c>
      <c r="S14" s="198" t="s">
        <v>222</v>
      </c>
    </row>
    <row r="15" spans="1:19" ht="30" customHeight="1">
      <c r="A15" s="47" t="s">
        <v>129</v>
      </c>
      <c r="B15" s="165" t="s">
        <v>95</v>
      </c>
      <c r="C15" s="166" t="s">
        <v>188</v>
      </c>
      <c r="D15" s="170">
        <v>21</v>
      </c>
      <c r="E15" s="171" t="s">
        <v>21</v>
      </c>
      <c r="F15" s="172">
        <v>19</v>
      </c>
      <c r="G15" s="170">
        <v>21</v>
      </c>
      <c r="H15" s="171" t="s">
        <v>21</v>
      </c>
      <c r="I15" s="172">
        <v>15</v>
      </c>
      <c r="J15" s="170"/>
      <c r="K15" s="171" t="s">
        <v>21</v>
      </c>
      <c r="L15" s="172"/>
      <c r="M15" s="117">
        <f t="shared" si="0"/>
        <v>42</v>
      </c>
      <c r="N15" s="118">
        <f t="shared" si="1"/>
        <v>34</v>
      </c>
      <c r="O15" s="119">
        <f t="shared" si="2"/>
        <v>2</v>
      </c>
      <c r="P15" s="120">
        <f t="shared" si="3"/>
        <v>0</v>
      </c>
      <c r="Q15" s="126">
        <f t="shared" si="4"/>
        <v>1</v>
      </c>
      <c r="R15" s="122">
        <f t="shared" si="4"/>
        <v>0</v>
      </c>
      <c r="S15" s="198" t="s">
        <v>218</v>
      </c>
    </row>
    <row r="16" spans="1:19" ht="30" customHeight="1">
      <c r="A16" s="47" t="s">
        <v>130</v>
      </c>
      <c r="B16" s="173" t="s">
        <v>94</v>
      </c>
      <c r="C16" s="173" t="s">
        <v>156</v>
      </c>
      <c r="D16" s="170">
        <v>13</v>
      </c>
      <c r="E16" s="171" t="s">
        <v>21</v>
      </c>
      <c r="F16" s="172">
        <v>21</v>
      </c>
      <c r="G16" s="170">
        <v>12</v>
      </c>
      <c r="H16" s="171" t="s">
        <v>21</v>
      </c>
      <c r="I16" s="172">
        <v>21</v>
      </c>
      <c r="J16" s="170"/>
      <c r="K16" s="171" t="s">
        <v>21</v>
      </c>
      <c r="L16" s="172"/>
      <c r="M16" s="117">
        <f t="shared" si="0"/>
        <v>25</v>
      </c>
      <c r="N16" s="118">
        <f t="shared" si="1"/>
        <v>42</v>
      </c>
      <c r="O16" s="119">
        <f t="shared" si="2"/>
        <v>0</v>
      </c>
      <c r="P16" s="120">
        <f t="shared" si="3"/>
        <v>2</v>
      </c>
      <c r="Q16" s="126">
        <f t="shared" si="4"/>
        <v>0</v>
      </c>
      <c r="R16" s="122">
        <f t="shared" si="4"/>
        <v>1</v>
      </c>
      <c r="S16" s="198" t="s">
        <v>222</v>
      </c>
    </row>
    <row r="17" spans="1:19" ht="30" customHeight="1">
      <c r="A17" s="47" t="s">
        <v>131</v>
      </c>
      <c r="B17" s="173" t="s">
        <v>93</v>
      </c>
      <c r="C17" s="173" t="s">
        <v>189</v>
      </c>
      <c r="D17" s="170">
        <v>18</v>
      </c>
      <c r="E17" s="171" t="s">
        <v>21</v>
      </c>
      <c r="F17" s="172">
        <v>21</v>
      </c>
      <c r="G17" s="170">
        <v>7</v>
      </c>
      <c r="H17" s="171" t="s">
        <v>21</v>
      </c>
      <c r="I17" s="172">
        <v>21</v>
      </c>
      <c r="J17" s="170"/>
      <c r="K17" s="171" t="s">
        <v>21</v>
      </c>
      <c r="L17" s="172"/>
      <c r="M17" s="117">
        <f t="shared" si="0"/>
        <v>25</v>
      </c>
      <c r="N17" s="118">
        <f t="shared" si="1"/>
        <v>42</v>
      </c>
      <c r="O17" s="119">
        <f t="shared" si="2"/>
        <v>0</v>
      </c>
      <c r="P17" s="120">
        <f t="shared" si="3"/>
        <v>2</v>
      </c>
      <c r="Q17" s="126">
        <f t="shared" si="4"/>
        <v>0</v>
      </c>
      <c r="R17" s="122">
        <f t="shared" si="4"/>
        <v>1</v>
      </c>
      <c r="S17" s="198" t="s">
        <v>218</v>
      </c>
    </row>
    <row r="18" spans="1:19" ht="30" customHeight="1">
      <c r="A18" s="47" t="s">
        <v>132</v>
      </c>
      <c r="B18" s="173" t="s">
        <v>242</v>
      </c>
      <c r="C18" s="173" t="s">
        <v>243</v>
      </c>
      <c r="D18" s="170">
        <v>21</v>
      </c>
      <c r="E18" s="171" t="s">
        <v>21</v>
      </c>
      <c r="F18" s="172">
        <v>13</v>
      </c>
      <c r="G18" s="170">
        <v>21</v>
      </c>
      <c r="H18" s="171" t="s">
        <v>21</v>
      </c>
      <c r="I18" s="172">
        <v>11</v>
      </c>
      <c r="J18" s="170"/>
      <c r="K18" s="171" t="s">
        <v>21</v>
      </c>
      <c r="L18" s="172"/>
      <c r="M18" s="117">
        <f t="shared" si="0"/>
        <v>42</v>
      </c>
      <c r="N18" s="118">
        <f t="shared" si="1"/>
        <v>24</v>
      </c>
      <c r="O18" s="119">
        <f t="shared" si="2"/>
        <v>2</v>
      </c>
      <c r="P18" s="120">
        <f t="shared" si="3"/>
        <v>0</v>
      </c>
      <c r="Q18" s="126">
        <f t="shared" si="4"/>
        <v>1</v>
      </c>
      <c r="R18" s="122">
        <f t="shared" si="4"/>
        <v>0</v>
      </c>
      <c r="S18" s="198" t="s">
        <v>222</v>
      </c>
    </row>
    <row r="19" spans="1:19" ht="30" customHeight="1" thickBot="1">
      <c r="A19" s="47" t="s">
        <v>134</v>
      </c>
      <c r="B19" s="173" t="s">
        <v>91</v>
      </c>
      <c r="C19" s="173" t="s">
        <v>244</v>
      </c>
      <c r="D19" s="170">
        <v>14</v>
      </c>
      <c r="E19" s="171" t="s">
        <v>21</v>
      </c>
      <c r="F19" s="172">
        <v>21</v>
      </c>
      <c r="G19" s="170">
        <v>21</v>
      </c>
      <c r="H19" s="171" t="s">
        <v>21</v>
      </c>
      <c r="I19" s="172">
        <v>17</v>
      </c>
      <c r="J19" s="170">
        <v>14</v>
      </c>
      <c r="K19" s="171" t="s">
        <v>21</v>
      </c>
      <c r="L19" s="172">
        <v>21</v>
      </c>
      <c r="M19" s="117">
        <f t="shared" si="0"/>
        <v>49</v>
      </c>
      <c r="N19" s="118">
        <f t="shared" si="1"/>
        <v>59</v>
      </c>
      <c r="O19" s="119">
        <f t="shared" si="2"/>
        <v>1</v>
      </c>
      <c r="P19" s="120">
        <f t="shared" si="3"/>
        <v>2</v>
      </c>
      <c r="Q19" s="128">
        <f t="shared" si="4"/>
        <v>0</v>
      </c>
      <c r="R19" s="122">
        <f t="shared" si="4"/>
        <v>1</v>
      </c>
      <c r="S19" s="199" t="s">
        <v>218</v>
      </c>
    </row>
    <row r="20" spans="1:19" ht="34.5" customHeight="1" thickBot="1">
      <c r="A20" s="111" t="s">
        <v>10</v>
      </c>
      <c r="B20" s="205" t="str">
        <f>IF(Q20&gt;R20,C8,IF(R20&gt;Q20,C9,"remíza"))</f>
        <v>Severní Morava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29">
        <f aca="true" t="shared" si="5" ref="M20:R20">SUM(M11:M19)</f>
        <v>241</v>
      </c>
      <c r="N20" s="130">
        <f t="shared" si="5"/>
        <v>257</v>
      </c>
      <c r="O20" s="131">
        <f t="shared" si="5"/>
        <v>7</v>
      </c>
      <c r="P20" s="132">
        <f t="shared" si="5"/>
        <v>8</v>
      </c>
      <c r="Q20" s="131">
        <f t="shared" si="5"/>
        <v>3</v>
      </c>
      <c r="R20" s="133">
        <f t="shared" si="5"/>
        <v>4</v>
      </c>
      <c r="S20" s="1" t="s">
        <v>57</v>
      </c>
    </row>
    <row r="21" spans="4:19" ht="1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 t="s">
        <v>11</v>
      </c>
    </row>
    <row r="22" ht="12.75">
      <c r="A22" s="174" t="s">
        <v>12</v>
      </c>
    </row>
    <row r="23" ht="12.75"/>
    <row r="24" spans="1:2" ht="19.5" customHeight="1">
      <c r="A24" s="175" t="s">
        <v>13</v>
      </c>
      <c r="B24" s="151" t="s">
        <v>14</v>
      </c>
    </row>
    <row r="25" spans="1:2" ht="19.5" customHeight="1">
      <c r="A25" s="23"/>
      <c r="B25" s="151" t="s">
        <v>14</v>
      </c>
    </row>
    <row r="27" spans="1:20" ht="12.75">
      <c r="A27" s="27" t="s">
        <v>15</v>
      </c>
      <c r="C27" s="176"/>
      <c r="D27" s="27" t="s">
        <v>16</v>
      </c>
      <c r="E27" s="27"/>
      <c r="F27" s="27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</row>
    <row r="28" spans="1:20" ht="12.75">
      <c r="A28" s="28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12.75">
      <c r="A29" s="28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</row>
    <row r="30" spans="1:20" ht="12.75">
      <c r="A30" s="28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</row>
    <row r="31" spans="1:20" ht="12.75">
      <c r="A31" s="27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</row>
    <row r="32" spans="1:20" ht="12.75">
      <c r="A32" s="28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regvybu13_v130526_ck</dc:title>
  <dc:subject>BADMINTON</dc:subject>
  <dc:creator>Karel Kotyza</dc:creator>
  <cp:keywords/>
  <dc:description>25. ročník TURNAJE REGIONÁLNÍCH VÝBĚRŮ kategorie U13
O ČESKOKRUMLOVSKÝ POHÁR
25.-26.5.2013 - Český Krumlov</dc:description>
  <cp:lastModifiedBy>XX</cp:lastModifiedBy>
  <cp:lastPrinted>2019-04-28T12:10:57Z</cp:lastPrinted>
  <dcterms:created xsi:type="dcterms:W3CDTF">1996-11-18T12:18:44Z</dcterms:created>
  <dcterms:modified xsi:type="dcterms:W3CDTF">2019-04-28T13:01:51Z</dcterms:modified>
  <cp:category/>
  <cp:version/>
  <cp:contentType/>
  <cp:contentStatus/>
</cp:coreProperties>
</file>